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БЮДЖЕТА'!$A$13:$G$561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<sst xmlns="http://schemas.openxmlformats.org/spreadsheetml/2006/main" count="2223" uniqueCount="457">
  <si>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</si>
  <si>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</si>
  <si>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</si>
  <si>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</si>
  <si>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</si>
  <si>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</si>
  <si>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</si>
  <si>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</si>
  <si>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</si>
  <si>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</si>
  <si>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</si>
  <si>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</si>
  <si>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</si>
  <si>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</si>
  <si>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</si>
  <si>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</si>
  <si>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</si>
  <si>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</si>
  <si>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</si>
  <si>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</si>
  <si>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</si>
  <si>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</si>
  <si>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</si>
  <si>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</si>
  <si>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</si>
  <si>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</si>
  <si>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</si>
  <si>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</si>
  <si>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</si>
  <si>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</si>
  <si>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</si>
  <si>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</si>
  <si>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</si>
  <si>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</si>
  <si>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</si>
  <si>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</si>
  <si>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</si>
  <si>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</si>
  <si>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</si>
  <si>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</si>
  <si>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</si>
  <si>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</si>
  <si>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</si>
  <si>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</si>
  <si>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</si>
  <si>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</si>
  <si>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</si>
  <si>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</si>
  <si>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</si>
  <si>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</si>
  <si>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</si>
  <si>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</si>
  <si>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</si>
  <si>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</si>
  <si>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</si>
  <si>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</si>
  <si>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</si>
  <si>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</si>
  <si>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</si>
  <si>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</si>
  <si>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</si>
  <si>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</si>
  <si>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</si>
  <si>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</si>
  <si>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</si>
  <si>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</si>
  <si>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</si>
  <si>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</si>
  <si>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</si>
  <si>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</si>
  <si>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</si>
  <si>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</si>
  <si>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</si>
  <si>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</si>
  <si>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</si>
  <si>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</si>
  <si>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</si>
  <si>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</si>
  <si>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</si>
  <si>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</si>
  <si>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</si>
  <si>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</si>
  <si>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</si>
  <si>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</si>
  <si>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</si>
  <si>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</si>
  <si>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</si>
  <si>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</si>
  <si>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</si>
  <si>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</si>
  <si>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</si>
  <si>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</si>
  <si>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</si>
  <si>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</si>
  <si>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</si>
  <si>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</si>
  <si>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</si>
  <si>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</si>
  <si>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</si>
  <si>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</si>
  <si>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</si>
  <si>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</si>
  <si>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</si>
  <si>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</si>
  <si>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</si>
  <si>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</si>
  <si>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</si>
  <si>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</si>
  <si>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</si>
  <si>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</si>
  <si>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</si>
  <si>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</si>
  <si>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</si>
  <si>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</si>
  <si>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</si>
  <si>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</si>
  <si>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</si>
  <si>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</si>
  <si>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</si>
  <si>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</si>
  <si>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</si>
  <si>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</si>
  <si>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</si>
  <si>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</si>
  <si>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</si>
  <si>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</si>
  <si>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</si>
  <si>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</si>
  <si>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</si>
  <si>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</si>
  <si>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</si>
  <si>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</si>
  <si>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</si>
  <si>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</si>
  <si>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</si>
  <si>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</si>
  <si>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</si>
  <si>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</si>
  <si>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</si>
  <si>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</si>
  <si>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</si>
  <si>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</si>
  <si>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</si>
  <si>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</si>
  <si>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</si>
  <si>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</si>
  <si>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</si>
  <si>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</si>
  <si>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</si>
  <si>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</si>
  <si>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</si>
  <si>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</si>
  <si>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</si>
  <si>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</si>
  <si>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</si>
  <si>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</si>
  <si>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</si>
  <si>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</si>
  <si>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</si>
  <si>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</si>
  <si>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</si>
  <si>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</si>
  <si>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</si>
  <si>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</si>
  <si>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</si>
  <si>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</si>
  <si>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</si>
  <si>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</si>
  <si>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</si>
  <si>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</si>
  <si>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</si>
  <si>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</si>
  <si>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</si>
  <si>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</si>
  <si>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</si>
  <si>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</si>
  <si>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</si>
  <si>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</si>
  <si>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</si>
  <si>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</si>
  <si>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</si>
  <si>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</si>
  <si>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</si>
  <si>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</si>
  <si>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</si>
  <si>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</si>
  <si>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</si>
  <si>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</si>
  <si>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</si>
  <si>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</si>
  <si>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</si>
  <si>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</si>
  <si>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</si>
  <si>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</si>
  <si>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</si>
  <si>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</si>
  <si>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</si>
  <si>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</si>
  <si>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</si>
  <si>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</si>
  <si>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</si>
  <si>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</si>
  <si>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</si>
  <si>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</si>
  <si>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</si>
  <si>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</si>
  <si>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</si>
  <si>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</si>
  <si>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</si>
  <si>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</si>
  <si>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</si>
  <si>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</si>
  <si>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</si>
  <si>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</si>
  <si>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</si>
  <si>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</si>
  <si>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</si>
  <si>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</si>
  <si>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</si>
  <si>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</si>
  <si>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</si>
  <si>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</si>
  <si>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</si>
  <si>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</si>
  <si>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</si>
  <si>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</si>
  <si>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</si>
  <si>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</si>
  <si>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</si>
  <si>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</si>
  <si>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</si>
  <si>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</si>
  <si>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</si>
  <si>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</si>
  <si>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</si>
  <si>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</si>
  <si>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</si>
  <si>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</si>
  <si>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</si>
  <si>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</si>
  <si>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</si>
  <si>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</si>
  <si>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</si>
  <si>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</si>
  <si>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</si>
  <si>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</si>
  <si>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</si>
  <si>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</si>
  <si>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</si>
  <si>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</si>
  <si>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</si>
  <si>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</si>
  <si>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</si>
  <si>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</si>
  <si>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</si>
  <si>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</si>
  <si>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</si>
  <si>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</si>
  <si>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</si>
  <si>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</si>
  <si>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</si>
  <si>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</si>
  <si>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</si>
  <si>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</si>
  <si>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</si>
  <si>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</si>
  <si>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</si>
  <si>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</si>
  <si>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</si>
  <si>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</si>
  <si>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</si>
  <si>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</si>
  <si>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</si>
  <si>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</si>
  <si>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</si>
  <si>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</si>
  <si>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</si>
  <si>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</si>
  <si>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</si>
  <si>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</si>
  <si>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</si>
  <si>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</si>
  <si>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</si>
  <si>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</si>
  <si>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</si>
  <si>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</si>
  <si>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</si>
  <si>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</si>
  <si>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</si>
  <si>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</si>
  <si>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</si>
  <si>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</si>
  <si>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</si>
  <si>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</si>
  <si>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</si>
  <si>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</si>
  <si>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</si>
  <si>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</si>
  <si>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</si>
  <si>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</si>
  <si>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</si>
  <si>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</si>
  <si>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</si>
  <si>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</si>
  <si>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</si>
  <si>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</si>
  <si>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</si>
  <si>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</si>
  <si>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</si>
  <si>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</si>
  <si>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</si>
  <si>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</si>
  <si>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</si>
  <si>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</si>
  <si>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</si>
  <si>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</si>
  <si>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</si>
  <si>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</si>
  <si>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</si>
  <si>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</si>
  <si>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</si>
  <si>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</si>
  <si>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</si>
  <si>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</si>
  <si>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</si>
  <si>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</si>
  <si>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</si>
  <si>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</si>
  <si>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</si>
  <si>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</si>
  <si>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</si>
  <si>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</si>
  <si>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</si>
  <si>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</si>
  <si>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</si>
  <si>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</si>
  <si>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</si>
  <si>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</si>
  <si>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</si>
  <si>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</si>
  <si>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</si>
  <si>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</si>
  <si>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</si>
  <si>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</si>
  <si>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</si>
  <si>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</si>
  <si>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</si>
  <si>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</si>
  <si>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</si>
  <si>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</si>
  <si>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</si>
  <si>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</si>
  <si>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</si>
  <si>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</si>
  <si>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</si>
  <si>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</si>
  <si>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</si>
  <si>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</si>
  <si>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</si>
  <si>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</si>
  <si>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</si>
  <si>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</si>
  <si>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</si>
  <si>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</si>
  <si>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</si>
  <si>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</si>
  <si>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</si>
  <si>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</si>
  <si>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</si>
  <si>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</si>
  <si>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</si>
  <si>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</si>
  <si>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</si>
  <si>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</si>
  <si>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</si>
  <si>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</si>
  <si>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</si>
  <si>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</si>
  <si>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</si>
  <si>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</si>
  <si>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</si>
  <si>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"Приложение 12 к решению Думы</t>
  </si>
  <si>
    <t>№ 146  от 13.12.2016 г."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</si>
  <si>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</si>
  <si>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</si>
  <si>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</si>
  <si>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</si>
  <si>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</si>
  <si>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</si>
  <si>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</si>
  <si>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</si>
  <si>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</si>
  <si>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</si>
  <si>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</si>
  <si>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</si>
  <si>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</si>
  <si>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</si>
  <si>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</si>
  <si>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</si>
  <si>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1000092380</t>
  </si>
  <si>
    <t>10000S2380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</si>
  <si>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</si>
  <si>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</si>
  <si>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</si>
  <si>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08000S2370</t>
  </si>
  <si>
    <t>Субсидии из краевого бюджета на поддержку развития малого и среднего предпринимательства</t>
  </si>
  <si>
    <t>0800092370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</si>
  <si>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</si>
  <si>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</si>
  <si>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</si>
  <si>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</si>
  <si>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</si>
  <si>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</si>
  <si>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1900092270</t>
  </si>
  <si>
    <t>1900092320</t>
  </si>
  <si>
    <t>410</t>
  </si>
  <si>
    <t>414</t>
  </si>
  <si>
    <t>19000S2270</t>
  </si>
  <si>
    <t>19000S2320</t>
  </si>
  <si>
    <t>Дополнительное образование детей</t>
  </si>
  <si>
    <t>0703</t>
  </si>
  <si>
    <t>Мероприятия государственной программы Российской Федерации "Доступная среда" на 2011-2020 годы</t>
  </si>
  <si>
    <t>05000R0270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</si>
  <si>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</si>
  <si>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</si>
  <si>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</si>
  <si>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</si>
  <si>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Субсидии из краевого бюджета гражданам на приобретение жилья</t>
  </si>
  <si>
    <t>01000R0200</t>
  </si>
  <si>
    <t>03600L0270</t>
  </si>
  <si>
    <t>03600R0270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</si>
  <si>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</si>
  <si>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</si>
  <si>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</si>
  <si>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03200S2020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</si>
  <si>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</si>
  <si>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</si>
  <si>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</si>
  <si>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</si>
  <si>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</si>
  <si>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</si>
  <si>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</si>
  <si>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</si>
  <si>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</si>
  <si>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0310092340</t>
  </si>
  <si>
    <t>03100S2340</t>
  </si>
  <si>
    <t>03100L5200</t>
  </si>
  <si>
    <t>99900009200</t>
  </si>
  <si>
    <t>400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</si>
  <si>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</si>
  <si>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</si>
  <si>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</si>
  <si>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</si>
  <si>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</si>
  <si>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</si>
  <si>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Приложение 4 к решению Думы</t>
  </si>
  <si>
    <t>района № 246 от 21.12.2017г.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</si>
</sst>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0000"/>
    <numFmt numFmtId="175" formatCode="#,##0.000000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7" fillId="37" borderId="10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69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7" ht="15.75">
      <c r="B2" s="176" t="s">
        <v>455</v>
      </c>
      <c r="C2" s="176"/>
      <c r="D2" s="176"/>
      <c r="E2" s="176"/>
      <c r="F2" s="176"/>
      <c r="G2" s="17"/>
    </row>
    <row r="3" spans="2:7" ht="15.75">
      <c r="B3" s="176" t="s">
        <v>254</v>
      </c>
      <c r="C3" s="176"/>
      <c r="D3" s="176"/>
      <c r="E3" s="176"/>
      <c r="F3" s="176"/>
      <c r="G3" s="17"/>
    </row>
    <row r="4" spans="2:7" ht="15.75">
      <c r="B4" s="176" t="s">
        <v>456</v>
      </c>
      <c r="C4" s="176"/>
      <c r="D4" s="176"/>
      <c r="E4" s="176"/>
      <c r="F4" s="176"/>
      <c r="G4" s="17"/>
    </row>
    <row r="6" spans="2:23" ht="15.75">
      <c r="B6" s="176" t="s">
        <v>381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2:23" ht="18.75" customHeight="1">
      <c r="B7" s="177" t="s">
        <v>254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spans="2:22" ht="15.75">
      <c r="B8" s="2" t="s">
        <v>255</v>
      </c>
      <c r="C8" s="176" t="s">
        <v>382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10" spans="1:25" ht="30.75" customHeight="1">
      <c r="A10" s="175" t="s">
        <v>90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X10" s="2"/>
      <c r="Y10" s="2"/>
    </row>
    <row r="11" spans="1:25" ht="57" customHeight="1">
      <c r="A11" s="174" t="s">
        <v>370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X11" s="2"/>
      <c r="Y11" s="2"/>
    </row>
    <row r="12" spans="1:25" ht="16.5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264</v>
      </c>
      <c r="E14" s="104" t="s">
        <v>5</v>
      </c>
      <c r="F14" s="105"/>
      <c r="G14" s="141">
        <f>G15+G174+G180+G187+G243+G289+G311+G356+G382+G393+G406+G412</f>
        <v>194989.73012</v>
      </c>
      <c r="H14" s="28" t="e">
        <f aca="true" t="shared" si="0" ref="H14:X14">H15+H169+H181+H187+H242+H297+H327+H370+H383+H397+H408+H413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264</v>
      </c>
      <c r="E15" s="14" t="s">
        <v>5</v>
      </c>
      <c r="F15" s="14"/>
      <c r="G15" s="142">
        <f>G16+G24+G48+G68+G82+G87+G62+G76</f>
        <v>74180.60568999998</v>
      </c>
      <c r="H15" s="29" t="e">
        <f>H16+H27+H50+#REF!+H69+#REF!+H82+H86</f>
        <v>#REF!</v>
      </c>
      <c r="I15" s="29" t="e">
        <f>I16+I27+I50+#REF!+I69+#REF!+I82+I86</f>
        <v>#REF!</v>
      </c>
      <c r="J15" s="29" t="e">
        <f>J16+J27+J50+#REF!+J69+#REF!+J82+J86</f>
        <v>#REF!</v>
      </c>
      <c r="K15" s="29" t="e">
        <f>K16+K27+K50+#REF!+K69+#REF!+K82+K86</f>
        <v>#REF!</v>
      </c>
      <c r="L15" s="29" t="e">
        <f>L16+L27+L50+#REF!+L69+#REF!+L82+L86</f>
        <v>#REF!</v>
      </c>
      <c r="M15" s="29" t="e">
        <f>M16+M27+M50+#REF!+M69+#REF!+M82+M86</f>
        <v>#REF!</v>
      </c>
      <c r="N15" s="29" t="e">
        <f>N16+N27+N50+#REF!+N69+#REF!+N82+N86</f>
        <v>#REF!</v>
      </c>
      <c r="O15" s="29" t="e">
        <f>O16+O27+O50+#REF!+O69+#REF!+O82+O86</f>
        <v>#REF!</v>
      </c>
      <c r="P15" s="29" t="e">
        <f>P16+P27+P50+#REF!+P69+#REF!+P82+P86</f>
        <v>#REF!</v>
      </c>
      <c r="Q15" s="29" t="e">
        <f>Q16+Q27+Q50+#REF!+Q69+#REF!+Q82+Q86</f>
        <v>#REF!</v>
      </c>
      <c r="R15" s="29" t="e">
        <f>R16+R27+R50+#REF!+R69+#REF!+R82+R86</f>
        <v>#REF!</v>
      </c>
      <c r="S15" s="29" t="e">
        <f>S16+S27+S50+#REF!+S69+#REF!+S82+S86</f>
        <v>#REF!</v>
      </c>
      <c r="T15" s="29" t="e">
        <f>T16+T27+T50+#REF!+T69+#REF!+T82+T86</f>
        <v>#REF!</v>
      </c>
      <c r="U15" s="29" t="e">
        <f>U16+U27+U50+#REF!+U69+#REF!+U82+U86</f>
        <v>#REF!</v>
      </c>
      <c r="V15" s="29" t="e">
        <f>V16+V27+V50+#REF!+V69+#REF!+V82+V86</f>
        <v>#REF!</v>
      </c>
      <c r="W15" s="29" t="e">
        <f>W16+W27+W50+#REF!+W69+#REF!+W82+W86</f>
        <v>#REF!</v>
      </c>
      <c r="X15" s="61" t="e">
        <f>X16+X27+X50+#REF!+X69+#REF!+X82+X86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264</v>
      </c>
      <c r="E16" s="110" t="s">
        <v>5</v>
      </c>
      <c r="F16" s="110"/>
      <c r="G16" s="111">
        <f>G17</f>
        <v>1985.6999999999998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57.79505363347938</v>
      </c>
    </row>
    <row r="17" spans="1:25" ht="34.5" customHeight="1" outlineLevel="3" thickBot="1">
      <c r="A17" s="112" t="s">
        <v>135</v>
      </c>
      <c r="B17" s="19">
        <v>951</v>
      </c>
      <c r="C17" s="11" t="s">
        <v>6</v>
      </c>
      <c r="D17" s="11" t="s">
        <v>265</v>
      </c>
      <c r="E17" s="11" t="s">
        <v>5</v>
      </c>
      <c r="F17" s="11"/>
      <c r="G17" s="12">
        <f>G18</f>
        <v>1985.6999999999998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57.79505363347938</v>
      </c>
    </row>
    <row r="18" spans="1:25" ht="36" customHeight="1" outlineLevel="3" thickBot="1">
      <c r="A18" s="112" t="s">
        <v>136</v>
      </c>
      <c r="B18" s="19">
        <v>951</v>
      </c>
      <c r="C18" s="11" t="s">
        <v>6</v>
      </c>
      <c r="D18" s="11" t="s">
        <v>266</v>
      </c>
      <c r="E18" s="11" t="s">
        <v>5</v>
      </c>
      <c r="F18" s="11"/>
      <c r="G18" s="12">
        <f>G19</f>
        <v>1985.6999999999998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137</v>
      </c>
      <c r="B19" s="90">
        <v>951</v>
      </c>
      <c r="C19" s="91" t="s">
        <v>6</v>
      </c>
      <c r="D19" s="91" t="s">
        <v>267</v>
      </c>
      <c r="E19" s="91" t="s">
        <v>5</v>
      </c>
      <c r="F19" s="91"/>
      <c r="G19" s="16">
        <f>G20</f>
        <v>1985.6999999999998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267</v>
      </c>
      <c r="E20" s="6" t="s">
        <v>91</v>
      </c>
      <c r="F20" s="6"/>
      <c r="G20" s="7">
        <f>G21+G22+G23</f>
        <v>1985.6999999999998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261</v>
      </c>
      <c r="B21" s="92">
        <v>951</v>
      </c>
      <c r="C21" s="93" t="s">
        <v>6</v>
      </c>
      <c r="D21" s="93" t="s">
        <v>267</v>
      </c>
      <c r="E21" s="93" t="s">
        <v>92</v>
      </c>
      <c r="F21" s="93"/>
      <c r="G21" s="98">
        <v>1587.3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263</v>
      </c>
      <c r="B22" s="92">
        <v>951</v>
      </c>
      <c r="C22" s="93" t="s">
        <v>6</v>
      </c>
      <c r="D22" s="93" t="s">
        <v>267</v>
      </c>
      <c r="E22" s="93" t="s">
        <v>93</v>
      </c>
      <c r="F22" s="93"/>
      <c r="G22" s="98">
        <v>0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 t="e">
        <f t="shared" si="1"/>
        <v>#DIV/0!</v>
      </c>
    </row>
    <row r="23" spans="1:25" ht="48" outlineLevel="4" thickBot="1">
      <c r="A23" s="88" t="s">
        <v>256</v>
      </c>
      <c r="B23" s="92">
        <v>951</v>
      </c>
      <c r="C23" s="93" t="s">
        <v>6</v>
      </c>
      <c r="D23" s="93" t="s">
        <v>267</v>
      </c>
      <c r="E23" s="93" t="s">
        <v>257</v>
      </c>
      <c r="F23" s="93"/>
      <c r="G23" s="98">
        <v>398.4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264</v>
      </c>
      <c r="E24" s="9" t="s">
        <v>5</v>
      </c>
      <c r="F24" s="9"/>
      <c r="G24" s="159">
        <f>G25</f>
        <v>3613.02699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31.763847410395346</v>
      </c>
    </row>
    <row r="25" spans="1:25" ht="32.25" outlineLevel="5" thickBot="1">
      <c r="A25" s="112" t="s">
        <v>135</v>
      </c>
      <c r="B25" s="19">
        <v>951</v>
      </c>
      <c r="C25" s="11" t="s">
        <v>17</v>
      </c>
      <c r="D25" s="11" t="s">
        <v>265</v>
      </c>
      <c r="E25" s="11" t="s">
        <v>5</v>
      </c>
      <c r="F25" s="11"/>
      <c r="G25" s="160">
        <f>G26</f>
        <v>3613.02699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136</v>
      </c>
      <c r="B26" s="19">
        <v>951</v>
      </c>
      <c r="C26" s="11" t="s">
        <v>17</v>
      </c>
      <c r="D26" s="11" t="s">
        <v>266</v>
      </c>
      <c r="E26" s="11" t="s">
        <v>5</v>
      </c>
      <c r="F26" s="11"/>
      <c r="G26" s="160">
        <f>G27+G40+G46</f>
        <v>3613.02699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207</v>
      </c>
      <c r="B27" s="130">
        <v>951</v>
      </c>
      <c r="C27" s="91" t="s">
        <v>17</v>
      </c>
      <c r="D27" s="91" t="s">
        <v>268</v>
      </c>
      <c r="E27" s="91" t="s">
        <v>5</v>
      </c>
      <c r="F27" s="91"/>
      <c r="G27" s="161">
        <f>G28+G32+G37+G34</f>
        <v>1917.7</v>
      </c>
      <c r="H27" s="31" t="e">
        <f aca="true" t="shared" si="5" ref="H27:X27">H28</f>
        <v>#REF!</v>
      </c>
      <c r="I27" s="31" t="e">
        <f t="shared" si="5"/>
        <v>#REF!</v>
      </c>
      <c r="J27" s="31" t="e">
        <f t="shared" si="5"/>
        <v>#REF!</v>
      </c>
      <c r="K27" s="31" t="e">
        <f t="shared" si="5"/>
        <v>#REF!</v>
      </c>
      <c r="L27" s="31" t="e">
        <f t="shared" si="5"/>
        <v>#REF!</v>
      </c>
      <c r="M27" s="31" t="e">
        <f t="shared" si="5"/>
        <v>#REF!</v>
      </c>
      <c r="N27" s="31" t="e">
        <f t="shared" si="5"/>
        <v>#REF!</v>
      </c>
      <c r="O27" s="31" t="e">
        <f t="shared" si="5"/>
        <v>#REF!</v>
      </c>
      <c r="P27" s="31" t="e">
        <f t="shared" si="5"/>
        <v>#REF!</v>
      </c>
      <c r="Q27" s="31" t="e">
        <f t="shared" si="5"/>
        <v>#REF!</v>
      </c>
      <c r="R27" s="31" t="e">
        <f t="shared" si="5"/>
        <v>#REF!</v>
      </c>
      <c r="S27" s="31" t="e">
        <f t="shared" si="5"/>
        <v>#REF!</v>
      </c>
      <c r="T27" s="31" t="e">
        <f t="shared" si="5"/>
        <v>#REF!</v>
      </c>
      <c r="U27" s="31" t="e">
        <f t="shared" si="5"/>
        <v>#REF!</v>
      </c>
      <c r="V27" s="31" t="e">
        <f t="shared" si="5"/>
        <v>#REF!</v>
      </c>
      <c r="W27" s="31" t="e">
        <f t="shared" si="5"/>
        <v>#REF!</v>
      </c>
      <c r="X27" s="66" t="e">
        <f t="shared" si="5"/>
        <v>#REF!</v>
      </c>
      <c r="Y27" s="59" t="e">
        <f>X27/G27*100</f>
        <v>#REF!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268</v>
      </c>
      <c r="E28" s="6" t="s">
        <v>91</v>
      </c>
      <c r="F28" s="6"/>
      <c r="G28" s="162">
        <f>G29+G30+G31</f>
        <v>1879.5</v>
      </c>
      <c r="H28" s="32" t="e">
        <f>H29+H42+#REF!</f>
        <v>#REF!</v>
      </c>
      <c r="I28" s="32" t="e">
        <f>I29+I42+#REF!</f>
        <v>#REF!</v>
      </c>
      <c r="J28" s="32" t="e">
        <f>J29+J42+#REF!</f>
        <v>#REF!</v>
      </c>
      <c r="K28" s="32" t="e">
        <f>K29+K42+#REF!</f>
        <v>#REF!</v>
      </c>
      <c r="L28" s="32" t="e">
        <f>L29+L42+#REF!</f>
        <v>#REF!</v>
      </c>
      <c r="M28" s="32" t="e">
        <f>M29+M42+#REF!</f>
        <v>#REF!</v>
      </c>
      <c r="N28" s="32" t="e">
        <f>N29+N42+#REF!</f>
        <v>#REF!</v>
      </c>
      <c r="O28" s="32" t="e">
        <f>O29+O42+#REF!</f>
        <v>#REF!</v>
      </c>
      <c r="P28" s="32" t="e">
        <f>P29+P42+#REF!</f>
        <v>#REF!</v>
      </c>
      <c r="Q28" s="32" t="e">
        <f>Q29+Q42+#REF!</f>
        <v>#REF!</v>
      </c>
      <c r="R28" s="32" t="e">
        <f>R29+R42+#REF!</f>
        <v>#REF!</v>
      </c>
      <c r="S28" s="32" t="e">
        <f>S29+S42+#REF!</f>
        <v>#REF!</v>
      </c>
      <c r="T28" s="32" t="e">
        <f>T29+T42+#REF!</f>
        <v>#REF!</v>
      </c>
      <c r="U28" s="32" t="e">
        <f>U29+U42+#REF!</f>
        <v>#REF!</v>
      </c>
      <c r="V28" s="32" t="e">
        <f>V29+V42+#REF!</f>
        <v>#REF!</v>
      </c>
      <c r="W28" s="32" t="e">
        <f>W29+W42+#REF!</f>
        <v>#REF!</v>
      </c>
      <c r="X28" s="67" t="e">
        <f>X29+X42+#REF!</f>
        <v>#REF!</v>
      </c>
      <c r="Y28" s="59" t="e">
        <f>X28/G28*100</f>
        <v>#REF!</v>
      </c>
    </row>
    <row r="29" spans="1:25" ht="32.25" outlineLevel="6" thickBot="1">
      <c r="A29" s="88" t="s">
        <v>261</v>
      </c>
      <c r="B29" s="92">
        <v>951</v>
      </c>
      <c r="C29" s="93" t="s">
        <v>17</v>
      </c>
      <c r="D29" s="93" t="s">
        <v>268</v>
      </c>
      <c r="E29" s="93" t="s">
        <v>92</v>
      </c>
      <c r="F29" s="93"/>
      <c r="G29" s="144">
        <v>1423.5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130.6727783631893</v>
      </c>
    </row>
    <row r="30" spans="1:25" ht="48" outlineLevel="6" thickBot="1">
      <c r="A30" s="88" t="s">
        <v>263</v>
      </c>
      <c r="B30" s="92">
        <v>951</v>
      </c>
      <c r="C30" s="93" t="s">
        <v>17</v>
      </c>
      <c r="D30" s="93" t="s">
        <v>268</v>
      </c>
      <c r="E30" s="93" t="s">
        <v>93</v>
      </c>
      <c r="F30" s="93"/>
      <c r="G30" s="144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48" outlineLevel="6" thickBot="1">
      <c r="A31" s="88" t="s">
        <v>256</v>
      </c>
      <c r="B31" s="92">
        <v>951</v>
      </c>
      <c r="C31" s="93" t="s">
        <v>17</v>
      </c>
      <c r="D31" s="93" t="s">
        <v>268</v>
      </c>
      <c r="E31" s="93" t="s">
        <v>257</v>
      </c>
      <c r="F31" s="93"/>
      <c r="G31" s="144">
        <v>456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5" t="s">
        <v>100</v>
      </c>
      <c r="B32" s="21">
        <v>951</v>
      </c>
      <c r="C32" s="6" t="s">
        <v>17</v>
      </c>
      <c r="D32" s="6" t="s">
        <v>268</v>
      </c>
      <c r="E32" s="6" t="s">
        <v>95</v>
      </c>
      <c r="F32" s="6"/>
      <c r="G32" s="154">
        <f>G33</f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88" t="s">
        <v>101</v>
      </c>
      <c r="B33" s="92">
        <v>951</v>
      </c>
      <c r="C33" s="93" t="s">
        <v>17</v>
      </c>
      <c r="D33" s="93" t="s">
        <v>268</v>
      </c>
      <c r="E33" s="93" t="s">
        <v>96</v>
      </c>
      <c r="F33" s="93"/>
      <c r="G33" s="155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363</v>
      </c>
      <c r="B34" s="21">
        <v>951</v>
      </c>
      <c r="C34" s="6" t="s">
        <v>17</v>
      </c>
      <c r="D34" s="6" t="s">
        <v>268</v>
      </c>
      <c r="E34" s="6" t="s">
        <v>364</v>
      </c>
      <c r="F34" s="6"/>
      <c r="G34" s="154">
        <f>G35+G36</f>
        <v>35.5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365</v>
      </c>
      <c r="B35" s="92">
        <v>951</v>
      </c>
      <c r="C35" s="93" t="s">
        <v>17</v>
      </c>
      <c r="D35" s="93" t="s">
        <v>268</v>
      </c>
      <c r="E35" s="93" t="s">
        <v>366</v>
      </c>
      <c r="F35" s="93"/>
      <c r="G35" s="144">
        <v>35.5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8" t="s">
        <v>225</v>
      </c>
      <c r="B36" s="92">
        <v>951</v>
      </c>
      <c r="C36" s="93" t="s">
        <v>17</v>
      </c>
      <c r="D36" s="93" t="s">
        <v>268</v>
      </c>
      <c r="E36" s="93" t="s">
        <v>224</v>
      </c>
      <c r="F36" s="93"/>
      <c r="G36" s="155">
        <v>0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5" t="s">
        <v>102</v>
      </c>
      <c r="B37" s="21">
        <v>951</v>
      </c>
      <c r="C37" s="6" t="s">
        <v>17</v>
      </c>
      <c r="D37" s="6" t="s">
        <v>268</v>
      </c>
      <c r="E37" s="6" t="s">
        <v>97</v>
      </c>
      <c r="F37" s="6"/>
      <c r="G37" s="154">
        <f>G38+G39</f>
        <v>2.7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88" t="s">
        <v>103</v>
      </c>
      <c r="B38" s="92">
        <v>951</v>
      </c>
      <c r="C38" s="93" t="s">
        <v>17</v>
      </c>
      <c r="D38" s="93" t="s">
        <v>268</v>
      </c>
      <c r="E38" s="93" t="s">
        <v>98</v>
      </c>
      <c r="F38" s="93"/>
      <c r="G38" s="155">
        <v>0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6.5" outlineLevel="6" thickBot="1">
      <c r="A39" s="88" t="s">
        <v>104</v>
      </c>
      <c r="B39" s="92">
        <v>951</v>
      </c>
      <c r="C39" s="93" t="s">
        <v>17</v>
      </c>
      <c r="D39" s="93" t="s">
        <v>268</v>
      </c>
      <c r="E39" s="93" t="s">
        <v>99</v>
      </c>
      <c r="F39" s="93"/>
      <c r="G39" s="144">
        <v>2.7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94" t="s">
        <v>138</v>
      </c>
      <c r="B40" s="90">
        <v>951</v>
      </c>
      <c r="C40" s="91" t="s">
        <v>17</v>
      </c>
      <c r="D40" s="91" t="s">
        <v>269</v>
      </c>
      <c r="E40" s="91" t="s">
        <v>5</v>
      </c>
      <c r="F40" s="91"/>
      <c r="G40" s="153">
        <f>G41</f>
        <v>1695.3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2.25" outlineLevel="6" thickBot="1">
      <c r="A41" s="5" t="s">
        <v>94</v>
      </c>
      <c r="B41" s="21">
        <v>951</v>
      </c>
      <c r="C41" s="6" t="s">
        <v>17</v>
      </c>
      <c r="D41" s="6" t="s">
        <v>269</v>
      </c>
      <c r="E41" s="6" t="s">
        <v>91</v>
      </c>
      <c r="F41" s="6"/>
      <c r="G41" s="154">
        <f>G42+G43+G45+G44</f>
        <v>1695.3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8" customHeight="1" outlineLevel="6" thickBot="1">
      <c r="A42" s="88" t="s">
        <v>261</v>
      </c>
      <c r="B42" s="92">
        <v>951</v>
      </c>
      <c r="C42" s="93" t="s">
        <v>17</v>
      </c>
      <c r="D42" s="93" t="s">
        <v>269</v>
      </c>
      <c r="E42" s="93" t="s">
        <v>92</v>
      </c>
      <c r="F42" s="93"/>
      <c r="G42" s="144">
        <v>1199</v>
      </c>
      <c r="H42" s="34">
        <f aca="true" t="shared" si="7" ref="H42:X42">H43</f>
        <v>1331.7</v>
      </c>
      <c r="I42" s="34">
        <f t="shared" si="7"/>
        <v>1331.7</v>
      </c>
      <c r="J42" s="34">
        <f t="shared" si="7"/>
        <v>1331.7</v>
      </c>
      <c r="K42" s="34">
        <f t="shared" si="7"/>
        <v>1331.7</v>
      </c>
      <c r="L42" s="34">
        <f t="shared" si="7"/>
        <v>1331.7</v>
      </c>
      <c r="M42" s="34">
        <f t="shared" si="7"/>
        <v>1331.7</v>
      </c>
      <c r="N42" s="34">
        <f t="shared" si="7"/>
        <v>1331.7</v>
      </c>
      <c r="O42" s="34">
        <f t="shared" si="7"/>
        <v>1331.7</v>
      </c>
      <c r="P42" s="34">
        <f t="shared" si="7"/>
        <v>1331.7</v>
      </c>
      <c r="Q42" s="34">
        <f t="shared" si="7"/>
        <v>1331.7</v>
      </c>
      <c r="R42" s="34">
        <f t="shared" si="7"/>
        <v>1331.7</v>
      </c>
      <c r="S42" s="34">
        <f t="shared" si="7"/>
        <v>1331.7</v>
      </c>
      <c r="T42" s="34">
        <f t="shared" si="7"/>
        <v>1331.7</v>
      </c>
      <c r="U42" s="34">
        <f t="shared" si="7"/>
        <v>1331.7</v>
      </c>
      <c r="V42" s="34">
        <f t="shared" si="7"/>
        <v>1331.7</v>
      </c>
      <c r="W42" s="34">
        <f t="shared" si="7"/>
        <v>1331.7</v>
      </c>
      <c r="X42" s="68">
        <f t="shared" si="7"/>
        <v>874.3892</v>
      </c>
      <c r="Y42" s="59">
        <f>X42/G42*100</f>
        <v>72.9265387823186</v>
      </c>
    </row>
    <row r="43" spans="1:25" ht="48" outlineLevel="6" thickBot="1">
      <c r="A43" s="88" t="s">
        <v>263</v>
      </c>
      <c r="B43" s="92">
        <v>951</v>
      </c>
      <c r="C43" s="93" t="s">
        <v>17</v>
      </c>
      <c r="D43" s="93" t="s">
        <v>269</v>
      </c>
      <c r="E43" s="93" t="s">
        <v>93</v>
      </c>
      <c r="F43" s="93"/>
      <c r="G43" s="144">
        <v>0</v>
      </c>
      <c r="H43" s="26">
        <v>1331.7</v>
      </c>
      <c r="I43" s="7">
        <v>1331.7</v>
      </c>
      <c r="J43" s="7">
        <v>1331.7</v>
      </c>
      <c r="K43" s="7">
        <v>1331.7</v>
      </c>
      <c r="L43" s="7">
        <v>1331.7</v>
      </c>
      <c r="M43" s="7">
        <v>1331.7</v>
      </c>
      <c r="N43" s="7">
        <v>1331.7</v>
      </c>
      <c r="O43" s="7">
        <v>1331.7</v>
      </c>
      <c r="P43" s="7">
        <v>1331.7</v>
      </c>
      <c r="Q43" s="7">
        <v>1331.7</v>
      </c>
      <c r="R43" s="7">
        <v>1331.7</v>
      </c>
      <c r="S43" s="7">
        <v>1331.7</v>
      </c>
      <c r="T43" s="7">
        <v>1331.7</v>
      </c>
      <c r="U43" s="7">
        <v>1331.7</v>
      </c>
      <c r="V43" s="7">
        <v>1331.7</v>
      </c>
      <c r="W43" s="44">
        <v>1331.7</v>
      </c>
      <c r="X43" s="65">
        <v>874.3892</v>
      </c>
      <c r="Y43" s="59" t="e">
        <f>X43/G43*100</f>
        <v>#DIV/0!</v>
      </c>
    </row>
    <row r="44" spans="1:25" ht="32.25" outlineLevel="6" thickBot="1">
      <c r="A44" s="88" t="s">
        <v>107</v>
      </c>
      <c r="B44" s="92">
        <v>951</v>
      </c>
      <c r="C44" s="93" t="s">
        <v>17</v>
      </c>
      <c r="D44" s="93" t="s">
        <v>269</v>
      </c>
      <c r="E44" s="93" t="s">
        <v>367</v>
      </c>
      <c r="F44" s="93"/>
      <c r="G44" s="144">
        <v>173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48" outlineLevel="6" thickBot="1">
      <c r="A45" s="88" t="s">
        <v>256</v>
      </c>
      <c r="B45" s="92">
        <v>951</v>
      </c>
      <c r="C45" s="93" t="s">
        <v>17</v>
      </c>
      <c r="D45" s="93" t="s">
        <v>269</v>
      </c>
      <c r="E45" s="93" t="s">
        <v>257</v>
      </c>
      <c r="F45" s="93"/>
      <c r="G45" s="144">
        <v>323.3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19.5" customHeight="1" outlineLevel="6" thickBot="1">
      <c r="A46" s="94" t="s">
        <v>141</v>
      </c>
      <c r="B46" s="90">
        <v>951</v>
      </c>
      <c r="C46" s="91" t="s">
        <v>17</v>
      </c>
      <c r="D46" s="91" t="s">
        <v>270</v>
      </c>
      <c r="E46" s="91" t="s">
        <v>5</v>
      </c>
      <c r="F46" s="91"/>
      <c r="G46" s="153">
        <f>G47</f>
        <v>0.02699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21" customHeight="1" outlineLevel="6" thickBot="1">
      <c r="A47" s="5" t="s">
        <v>368</v>
      </c>
      <c r="B47" s="21">
        <v>951</v>
      </c>
      <c r="C47" s="6" t="s">
        <v>17</v>
      </c>
      <c r="D47" s="6" t="s">
        <v>270</v>
      </c>
      <c r="E47" s="6" t="s">
        <v>369</v>
      </c>
      <c r="F47" s="6"/>
      <c r="G47" s="154">
        <v>0.02699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1"/>
      <c r="Y47" s="59"/>
    </row>
    <row r="48" spans="1:25" ht="51" customHeight="1" outlineLevel="6" thickBot="1">
      <c r="A48" s="8" t="s">
        <v>26</v>
      </c>
      <c r="B48" s="19">
        <v>951</v>
      </c>
      <c r="C48" s="9" t="s">
        <v>7</v>
      </c>
      <c r="D48" s="9" t="s">
        <v>264</v>
      </c>
      <c r="E48" s="9" t="s">
        <v>5</v>
      </c>
      <c r="F48" s="9"/>
      <c r="G48" s="10">
        <f>G49</f>
        <v>7546.89323</v>
      </c>
      <c r="H48" s="26">
        <v>96</v>
      </c>
      <c r="I48" s="7">
        <v>96</v>
      </c>
      <c r="J48" s="7">
        <v>96</v>
      </c>
      <c r="K48" s="7">
        <v>96</v>
      </c>
      <c r="L48" s="7">
        <v>96</v>
      </c>
      <c r="M48" s="7">
        <v>96</v>
      </c>
      <c r="N48" s="7">
        <v>96</v>
      </c>
      <c r="O48" s="7">
        <v>96</v>
      </c>
      <c r="P48" s="7">
        <v>96</v>
      </c>
      <c r="Q48" s="7">
        <v>96</v>
      </c>
      <c r="R48" s="7">
        <v>96</v>
      </c>
      <c r="S48" s="7">
        <v>96</v>
      </c>
      <c r="T48" s="7">
        <v>96</v>
      </c>
      <c r="U48" s="7">
        <v>96</v>
      </c>
      <c r="V48" s="7">
        <v>96</v>
      </c>
      <c r="W48" s="44">
        <v>96</v>
      </c>
      <c r="X48" s="65">
        <v>141</v>
      </c>
      <c r="Y48" s="59">
        <f>X48/G48*100</f>
        <v>1.8683184683136165</v>
      </c>
    </row>
    <row r="49" spans="1:25" ht="32.25" outlineLevel="6" thickBot="1">
      <c r="A49" s="112" t="s">
        <v>135</v>
      </c>
      <c r="B49" s="19">
        <v>951</v>
      </c>
      <c r="C49" s="11" t="s">
        <v>7</v>
      </c>
      <c r="D49" s="11" t="s">
        <v>265</v>
      </c>
      <c r="E49" s="11" t="s">
        <v>5</v>
      </c>
      <c r="F49" s="11"/>
      <c r="G49" s="12">
        <f>G50</f>
        <v>7546.89323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</row>
    <row r="50" spans="1:25" ht="34.5" customHeight="1" outlineLevel="3" thickBot="1">
      <c r="A50" s="112" t="s">
        <v>136</v>
      </c>
      <c r="B50" s="19">
        <v>951</v>
      </c>
      <c r="C50" s="11" t="s">
        <v>7</v>
      </c>
      <c r="D50" s="11" t="s">
        <v>266</v>
      </c>
      <c r="E50" s="11" t="s">
        <v>5</v>
      </c>
      <c r="F50" s="11"/>
      <c r="G50" s="12">
        <f>G51</f>
        <v>7546.89323</v>
      </c>
      <c r="H50" s="31">
        <f aca="true" t="shared" si="8" ref="H50:X52">H51</f>
        <v>8918.7</v>
      </c>
      <c r="I50" s="31">
        <f t="shared" si="8"/>
        <v>8918.7</v>
      </c>
      <c r="J50" s="31">
        <f t="shared" si="8"/>
        <v>8918.7</v>
      </c>
      <c r="K50" s="31">
        <f t="shared" si="8"/>
        <v>8918.7</v>
      </c>
      <c r="L50" s="31">
        <f t="shared" si="8"/>
        <v>8918.7</v>
      </c>
      <c r="M50" s="31">
        <f t="shared" si="8"/>
        <v>8918.7</v>
      </c>
      <c r="N50" s="31">
        <f t="shared" si="8"/>
        <v>8918.7</v>
      </c>
      <c r="O50" s="31">
        <f t="shared" si="8"/>
        <v>8918.7</v>
      </c>
      <c r="P50" s="31">
        <f t="shared" si="8"/>
        <v>8918.7</v>
      </c>
      <c r="Q50" s="31">
        <f t="shared" si="8"/>
        <v>8918.7</v>
      </c>
      <c r="R50" s="31">
        <f t="shared" si="8"/>
        <v>8918.7</v>
      </c>
      <c r="S50" s="31">
        <f t="shared" si="8"/>
        <v>8918.7</v>
      </c>
      <c r="T50" s="31">
        <f t="shared" si="8"/>
        <v>8918.7</v>
      </c>
      <c r="U50" s="31">
        <f t="shared" si="8"/>
        <v>8918.7</v>
      </c>
      <c r="V50" s="31">
        <f t="shared" si="8"/>
        <v>8918.7</v>
      </c>
      <c r="W50" s="31">
        <f t="shared" si="8"/>
        <v>8918.7</v>
      </c>
      <c r="X50" s="66">
        <f t="shared" si="8"/>
        <v>5600.44265</v>
      </c>
      <c r="Y50" s="59">
        <f>X50/G50*100</f>
        <v>74.20858463635639</v>
      </c>
    </row>
    <row r="51" spans="1:25" ht="49.5" customHeight="1" outlineLevel="3" thickBot="1">
      <c r="A51" s="113" t="s">
        <v>207</v>
      </c>
      <c r="B51" s="90">
        <v>951</v>
      </c>
      <c r="C51" s="91" t="s">
        <v>7</v>
      </c>
      <c r="D51" s="91" t="s">
        <v>268</v>
      </c>
      <c r="E51" s="91" t="s">
        <v>5</v>
      </c>
      <c r="F51" s="91"/>
      <c r="G51" s="16">
        <f>G52+G56+G58</f>
        <v>7546.89323</v>
      </c>
      <c r="H51" s="32">
        <f t="shared" si="8"/>
        <v>8918.7</v>
      </c>
      <c r="I51" s="32">
        <f t="shared" si="8"/>
        <v>8918.7</v>
      </c>
      <c r="J51" s="32">
        <f t="shared" si="8"/>
        <v>8918.7</v>
      </c>
      <c r="K51" s="32">
        <f t="shared" si="8"/>
        <v>8918.7</v>
      </c>
      <c r="L51" s="32">
        <f t="shared" si="8"/>
        <v>8918.7</v>
      </c>
      <c r="M51" s="32">
        <f t="shared" si="8"/>
        <v>8918.7</v>
      </c>
      <c r="N51" s="32">
        <f t="shared" si="8"/>
        <v>8918.7</v>
      </c>
      <c r="O51" s="32">
        <f t="shared" si="8"/>
        <v>8918.7</v>
      </c>
      <c r="P51" s="32">
        <f t="shared" si="8"/>
        <v>8918.7</v>
      </c>
      <c r="Q51" s="32">
        <f t="shared" si="8"/>
        <v>8918.7</v>
      </c>
      <c r="R51" s="32">
        <f t="shared" si="8"/>
        <v>8918.7</v>
      </c>
      <c r="S51" s="32">
        <f t="shared" si="8"/>
        <v>8918.7</v>
      </c>
      <c r="T51" s="32">
        <f t="shared" si="8"/>
        <v>8918.7</v>
      </c>
      <c r="U51" s="32">
        <f t="shared" si="8"/>
        <v>8918.7</v>
      </c>
      <c r="V51" s="32">
        <f t="shared" si="8"/>
        <v>8918.7</v>
      </c>
      <c r="W51" s="32">
        <f t="shared" si="8"/>
        <v>8918.7</v>
      </c>
      <c r="X51" s="67">
        <f t="shared" si="8"/>
        <v>5600.44265</v>
      </c>
      <c r="Y51" s="59">
        <f>X51/G51*100</f>
        <v>74.20858463635639</v>
      </c>
    </row>
    <row r="52" spans="1:25" ht="32.25" outlineLevel="4" thickBot="1">
      <c r="A52" s="5" t="s">
        <v>94</v>
      </c>
      <c r="B52" s="21">
        <v>951</v>
      </c>
      <c r="C52" s="6" t="s">
        <v>7</v>
      </c>
      <c r="D52" s="6" t="s">
        <v>268</v>
      </c>
      <c r="E52" s="6" t="s">
        <v>91</v>
      </c>
      <c r="F52" s="6"/>
      <c r="G52" s="7">
        <f>G53+G54+G55</f>
        <v>7398.08525</v>
      </c>
      <c r="H52" s="34">
        <f t="shared" si="8"/>
        <v>8918.7</v>
      </c>
      <c r="I52" s="34">
        <f t="shared" si="8"/>
        <v>8918.7</v>
      </c>
      <c r="J52" s="34">
        <f t="shared" si="8"/>
        <v>8918.7</v>
      </c>
      <c r="K52" s="34">
        <f t="shared" si="8"/>
        <v>8918.7</v>
      </c>
      <c r="L52" s="34">
        <f t="shared" si="8"/>
        <v>8918.7</v>
      </c>
      <c r="M52" s="34">
        <f t="shared" si="8"/>
        <v>8918.7</v>
      </c>
      <c r="N52" s="34">
        <f t="shared" si="8"/>
        <v>8918.7</v>
      </c>
      <c r="O52" s="34">
        <f t="shared" si="8"/>
        <v>8918.7</v>
      </c>
      <c r="P52" s="34">
        <f t="shared" si="8"/>
        <v>8918.7</v>
      </c>
      <c r="Q52" s="34">
        <f t="shared" si="8"/>
        <v>8918.7</v>
      </c>
      <c r="R52" s="34">
        <f t="shared" si="8"/>
        <v>8918.7</v>
      </c>
      <c r="S52" s="34">
        <f t="shared" si="8"/>
        <v>8918.7</v>
      </c>
      <c r="T52" s="34">
        <f t="shared" si="8"/>
        <v>8918.7</v>
      </c>
      <c r="U52" s="34">
        <f t="shared" si="8"/>
        <v>8918.7</v>
      </c>
      <c r="V52" s="34">
        <f t="shared" si="8"/>
        <v>8918.7</v>
      </c>
      <c r="W52" s="34">
        <f t="shared" si="8"/>
        <v>8918.7</v>
      </c>
      <c r="X52" s="64">
        <f t="shared" si="8"/>
        <v>5600.44265</v>
      </c>
      <c r="Y52" s="59">
        <f>X52/G52*100</f>
        <v>75.70124512960972</v>
      </c>
    </row>
    <row r="53" spans="1:25" ht="32.25" outlineLevel="5" thickBot="1">
      <c r="A53" s="88" t="s">
        <v>261</v>
      </c>
      <c r="B53" s="92">
        <v>951</v>
      </c>
      <c r="C53" s="93" t="s">
        <v>7</v>
      </c>
      <c r="D53" s="93" t="s">
        <v>268</v>
      </c>
      <c r="E53" s="93" t="s">
        <v>92</v>
      </c>
      <c r="F53" s="93"/>
      <c r="G53" s="98">
        <v>5620.08525</v>
      </c>
      <c r="H53" s="26">
        <v>8918.7</v>
      </c>
      <c r="I53" s="7">
        <v>8918.7</v>
      </c>
      <c r="J53" s="7">
        <v>8918.7</v>
      </c>
      <c r="K53" s="7">
        <v>8918.7</v>
      </c>
      <c r="L53" s="7">
        <v>8918.7</v>
      </c>
      <c r="M53" s="7">
        <v>8918.7</v>
      </c>
      <c r="N53" s="7">
        <v>8918.7</v>
      </c>
      <c r="O53" s="7">
        <v>8918.7</v>
      </c>
      <c r="P53" s="7">
        <v>8918.7</v>
      </c>
      <c r="Q53" s="7">
        <v>8918.7</v>
      </c>
      <c r="R53" s="7">
        <v>8918.7</v>
      </c>
      <c r="S53" s="7">
        <v>8918.7</v>
      </c>
      <c r="T53" s="7">
        <v>8918.7</v>
      </c>
      <c r="U53" s="7">
        <v>8918.7</v>
      </c>
      <c r="V53" s="7">
        <v>8918.7</v>
      </c>
      <c r="W53" s="44">
        <v>8918.7</v>
      </c>
      <c r="X53" s="65">
        <v>5600.44265</v>
      </c>
      <c r="Y53" s="59">
        <f>X53/G53*100</f>
        <v>99.65049284617167</v>
      </c>
    </row>
    <row r="54" spans="1:25" ht="31.5" customHeight="1" outlineLevel="5" thickBot="1">
      <c r="A54" s="88" t="s">
        <v>263</v>
      </c>
      <c r="B54" s="92">
        <v>951</v>
      </c>
      <c r="C54" s="93" t="s">
        <v>7</v>
      </c>
      <c r="D54" s="93" t="s">
        <v>268</v>
      </c>
      <c r="E54" s="93" t="s">
        <v>93</v>
      </c>
      <c r="F54" s="93"/>
      <c r="G54" s="98">
        <v>10.284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48" outlineLevel="5" thickBot="1">
      <c r="A55" s="88" t="s">
        <v>256</v>
      </c>
      <c r="B55" s="92">
        <v>951</v>
      </c>
      <c r="C55" s="93" t="s">
        <v>7</v>
      </c>
      <c r="D55" s="93" t="s">
        <v>268</v>
      </c>
      <c r="E55" s="93" t="s">
        <v>257</v>
      </c>
      <c r="F55" s="93"/>
      <c r="G55" s="98">
        <v>1767.716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5" t="s">
        <v>100</v>
      </c>
      <c r="B56" s="21">
        <v>951</v>
      </c>
      <c r="C56" s="6" t="s">
        <v>7</v>
      </c>
      <c r="D56" s="6" t="s">
        <v>268</v>
      </c>
      <c r="E56" s="6" t="s">
        <v>95</v>
      </c>
      <c r="F56" s="6"/>
      <c r="G56" s="7">
        <f>G57</f>
        <v>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8" t="s">
        <v>101</v>
      </c>
      <c r="B57" s="92">
        <v>951</v>
      </c>
      <c r="C57" s="93" t="s">
        <v>7</v>
      </c>
      <c r="D57" s="93" t="s">
        <v>268</v>
      </c>
      <c r="E57" s="93" t="s">
        <v>96</v>
      </c>
      <c r="F57" s="93"/>
      <c r="G57" s="98"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5" t="s">
        <v>102</v>
      </c>
      <c r="B58" s="21">
        <v>951</v>
      </c>
      <c r="C58" s="6" t="s">
        <v>7</v>
      </c>
      <c r="D58" s="6" t="s">
        <v>268</v>
      </c>
      <c r="E58" s="6" t="s">
        <v>97</v>
      </c>
      <c r="F58" s="6"/>
      <c r="G58" s="7">
        <f>G59+G60+G61</f>
        <v>148.80798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88" t="s">
        <v>103</v>
      </c>
      <c r="B59" s="92">
        <v>951</v>
      </c>
      <c r="C59" s="93" t="s">
        <v>7</v>
      </c>
      <c r="D59" s="93" t="s">
        <v>268</v>
      </c>
      <c r="E59" s="93" t="s">
        <v>98</v>
      </c>
      <c r="F59" s="93"/>
      <c r="G59" s="98">
        <v>9.4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8" t="s">
        <v>104</v>
      </c>
      <c r="B60" s="92">
        <v>951</v>
      </c>
      <c r="C60" s="93" t="s">
        <v>7</v>
      </c>
      <c r="D60" s="93" t="s">
        <v>268</v>
      </c>
      <c r="E60" s="93" t="s">
        <v>99</v>
      </c>
      <c r="F60" s="93"/>
      <c r="G60" s="98">
        <v>39.5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158" t="s">
        <v>368</v>
      </c>
      <c r="B61" s="92">
        <v>951</v>
      </c>
      <c r="C61" s="93" t="s">
        <v>7</v>
      </c>
      <c r="D61" s="93" t="s">
        <v>268</v>
      </c>
      <c r="E61" s="93" t="s">
        <v>369</v>
      </c>
      <c r="F61" s="93"/>
      <c r="G61" s="98">
        <v>99.90798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8" t="s">
        <v>203</v>
      </c>
      <c r="B62" s="19">
        <v>951</v>
      </c>
      <c r="C62" s="9" t="s">
        <v>205</v>
      </c>
      <c r="D62" s="9" t="s">
        <v>264</v>
      </c>
      <c r="E62" s="9" t="s">
        <v>5</v>
      </c>
      <c r="F62" s="9"/>
      <c r="G62" s="10">
        <f>G63</f>
        <v>17.9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135</v>
      </c>
      <c r="B63" s="19">
        <v>951</v>
      </c>
      <c r="C63" s="9" t="s">
        <v>205</v>
      </c>
      <c r="D63" s="9" t="s">
        <v>265</v>
      </c>
      <c r="E63" s="9" t="s">
        <v>5</v>
      </c>
      <c r="F63" s="9"/>
      <c r="G63" s="10">
        <f>G64</f>
        <v>17.9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112" t="s">
        <v>136</v>
      </c>
      <c r="B64" s="19">
        <v>951</v>
      </c>
      <c r="C64" s="9" t="s">
        <v>205</v>
      </c>
      <c r="D64" s="9" t="s">
        <v>266</v>
      </c>
      <c r="E64" s="9" t="s">
        <v>5</v>
      </c>
      <c r="F64" s="9"/>
      <c r="G64" s="10">
        <f>G65</f>
        <v>17.9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94" t="s">
        <v>204</v>
      </c>
      <c r="B65" s="90">
        <v>951</v>
      </c>
      <c r="C65" s="91" t="s">
        <v>205</v>
      </c>
      <c r="D65" s="91" t="s">
        <v>271</v>
      </c>
      <c r="E65" s="91" t="s">
        <v>5</v>
      </c>
      <c r="F65" s="91"/>
      <c r="G65" s="16">
        <f>G66</f>
        <v>17.9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5" t="s">
        <v>100</v>
      </c>
      <c r="B66" s="21">
        <v>951</v>
      </c>
      <c r="C66" s="6" t="s">
        <v>205</v>
      </c>
      <c r="D66" s="6" t="s">
        <v>271</v>
      </c>
      <c r="E66" s="6" t="s">
        <v>95</v>
      </c>
      <c r="F66" s="6"/>
      <c r="G66" s="7">
        <f>G67</f>
        <v>17.9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88" t="s">
        <v>101</v>
      </c>
      <c r="B67" s="92">
        <v>951</v>
      </c>
      <c r="C67" s="93" t="s">
        <v>205</v>
      </c>
      <c r="D67" s="93" t="s">
        <v>271</v>
      </c>
      <c r="E67" s="93" t="s">
        <v>96</v>
      </c>
      <c r="F67" s="93"/>
      <c r="G67" s="98">
        <v>17.9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48" outlineLevel="5" thickBot="1">
      <c r="A68" s="8" t="s">
        <v>27</v>
      </c>
      <c r="B68" s="19">
        <v>951</v>
      </c>
      <c r="C68" s="9" t="s">
        <v>8</v>
      </c>
      <c r="D68" s="9" t="s">
        <v>264</v>
      </c>
      <c r="E68" s="9" t="s">
        <v>5</v>
      </c>
      <c r="F68" s="9"/>
      <c r="G68" s="10">
        <f>G69</f>
        <v>5172.9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4.5" customHeight="1" outlineLevel="3" thickBot="1">
      <c r="A69" s="112" t="s">
        <v>135</v>
      </c>
      <c r="B69" s="19">
        <v>951</v>
      </c>
      <c r="C69" s="11" t="s">
        <v>8</v>
      </c>
      <c r="D69" s="11" t="s">
        <v>265</v>
      </c>
      <c r="E69" s="11" t="s">
        <v>5</v>
      </c>
      <c r="F69" s="11"/>
      <c r="G69" s="12">
        <f>G70</f>
        <v>5172.9</v>
      </c>
      <c r="H69" s="31">
        <f aca="true" t="shared" si="9" ref="H69:X71">H70</f>
        <v>3284.2</v>
      </c>
      <c r="I69" s="31">
        <f t="shared" si="9"/>
        <v>3284.2</v>
      </c>
      <c r="J69" s="31">
        <f t="shared" si="9"/>
        <v>3284.2</v>
      </c>
      <c r="K69" s="31">
        <f t="shared" si="9"/>
        <v>3284.2</v>
      </c>
      <c r="L69" s="31">
        <f t="shared" si="9"/>
        <v>3284.2</v>
      </c>
      <c r="M69" s="31">
        <f t="shared" si="9"/>
        <v>3284.2</v>
      </c>
      <c r="N69" s="31">
        <f t="shared" si="9"/>
        <v>3284.2</v>
      </c>
      <c r="O69" s="31">
        <f t="shared" si="9"/>
        <v>3284.2</v>
      </c>
      <c r="P69" s="31">
        <f t="shared" si="9"/>
        <v>3284.2</v>
      </c>
      <c r="Q69" s="31">
        <f t="shared" si="9"/>
        <v>3284.2</v>
      </c>
      <c r="R69" s="31">
        <f t="shared" si="9"/>
        <v>3284.2</v>
      </c>
      <c r="S69" s="31">
        <f t="shared" si="9"/>
        <v>3284.2</v>
      </c>
      <c r="T69" s="31">
        <f t="shared" si="9"/>
        <v>3284.2</v>
      </c>
      <c r="U69" s="31">
        <f t="shared" si="9"/>
        <v>3284.2</v>
      </c>
      <c r="V69" s="31">
        <f t="shared" si="9"/>
        <v>3284.2</v>
      </c>
      <c r="W69" s="31">
        <f t="shared" si="9"/>
        <v>3284.2</v>
      </c>
      <c r="X69" s="66">
        <f t="shared" si="9"/>
        <v>2834.80374</v>
      </c>
      <c r="Y69" s="59">
        <f>X69/G69*100</f>
        <v>54.80105434089195</v>
      </c>
    </row>
    <row r="70" spans="1:25" ht="32.25" outlineLevel="3" thickBot="1">
      <c r="A70" s="112" t="s">
        <v>136</v>
      </c>
      <c r="B70" s="19">
        <v>951</v>
      </c>
      <c r="C70" s="11" t="s">
        <v>8</v>
      </c>
      <c r="D70" s="11" t="s">
        <v>266</v>
      </c>
      <c r="E70" s="11" t="s">
        <v>5</v>
      </c>
      <c r="F70" s="11"/>
      <c r="G70" s="12">
        <f>G71</f>
        <v>5172.9</v>
      </c>
      <c r="H70" s="32">
        <f t="shared" si="9"/>
        <v>3284.2</v>
      </c>
      <c r="I70" s="32">
        <f t="shared" si="9"/>
        <v>3284.2</v>
      </c>
      <c r="J70" s="32">
        <f t="shared" si="9"/>
        <v>3284.2</v>
      </c>
      <c r="K70" s="32">
        <f t="shared" si="9"/>
        <v>3284.2</v>
      </c>
      <c r="L70" s="32">
        <f t="shared" si="9"/>
        <v>3284.2</v>
      </c>
      <c r="M70" s="32">
        <f t="shared" si="9"/>
        <v>3284.2</v>
      </c>
      <c r="N70" s="32">
        <f t="shared" si="9"/>
        <v>3284.2</v>
      </c>
      <c r="O70" s="32">
        <f t="shared" si="9"/>
        <v>3284.2</v>
      </c>
      <c r="P70" s="32">
        <f t="shared" si="9"/>
        <v>3284.2</v>
      </c>
      <c r="Q70" s="32">
        <f t="shared" si="9"/>
        <v>3284.2</v>
      </c>
      <c r="R70" s="32">
        <f t="shared" si="9"/>
        <v>3284.2</v>
      </c>
      <c r="S70" s="32">
        <f t="shared" si="9"/>
        <v>3284.2</v>
      </c>
      <c r="T70" s="32">
        <f t="shared" si="9"/>
        <v>3284.2</v>
      </c>
      <c r="U70" s="32">
        <f t="shared" si="9"/>
        <v>3284.2</v>
      </c>
      <c r="V70" s="32">
        <f t="shared" si="9"/>
        <v>3284.2</v>
      </c>
      <c r="W70" s="32">
        <f t="shared" si="9"/>
        <v>3284.2</v>
      </c>
      <c r="X70" s="67">
        <f t="shared" si="9"/>
        <v>2834.80374</v>
      </c>
      <c r="Y70" s="59">
        <f>X70/G70*100</f>
        <v>54.80105434089195</v>
      </c>
    </row>
    <row r="71" spans="1:25" ht="48" outlineLevel="4" thickBot="1">
      <c r="A71" s="113" t="s">
        <v>207</v>
      </c>
      <c r="B71" s="90">
        <v>951</v>
      </c>
      <c r="C71" s="91" t="s">
        <v>8</v>
      </c>
      <c r="D71" s="91" t="s">
        <v>268</v>
      </c>
      <c r="E71" s="91" t="s">
        <v>5</v>
      </c>
      <c r="F71" s="91"/>
      <c r="G71" s="16">
        <f>G72</f>
        <v>5172.9</v>
      </c>
      <c r="H71" s="34">
        <f t="shared" si="9"/>
        <v>3284.2</v>
      </c>
      <c r="I71" s="34">
        <f t="shared" si="9"/>
        <v>3284.2</v>
      </c>
      <c r="J71" s="34">
        <f t="shared" si="9"/>
        <v>3284.2</v>
      </c>
      <c r="K71" s="34">
        <f t="shared" si="9"/>
        <v>3284.2</v>
      </c>
      <c r="L71" s="34">
        <f t="shared" si="9"/>
        <v>3284.2</v>
      </c>
      <c r="M71" s="34">
        <f t="shared" si="9"/>
        <v>3284.2</v>
      </c>
      <c r="N71" s="34">
        <f t="shared" si="9"/>
        <v>3284.2</v>
      </c>
      <c r="O71" s="34">
        <f t="shared" si="9"/>
        <v>3284.2</v>
      </c>
      <c r="P71" s="34">
        <f t="shared" si="9"/>
        <v>3284.2</v>
      </c>
      <c r="Q71" s="34">
        <f t="shared" si="9"/>
        <v>3284.2</v>
      </c>
      <c r="R71" s="34">
        <f t="shared" si="9"/>
        <v>3284.2</v>
      </c>
      <c r="S71" s="34">
        <f t="shared" si="9"/>
        <v>3284.2</v>
      </c>
      <c r="T71" s="34">
        <f t="shared" si="9"/>
        <v>3284.2</v>
      </c>
      <c r="U71" s="34">
        <f t="shared" si="9"/>
        <v>3284.2</v>
      </c>
      <c r="V71" s="34">
        <f t="shared" si="9"/>
        <v>3284.2</v>
      </c>
      <c r="W71" s="34">
        <f t="shared" si="9"/>
        <v>3284.2</v>
      </c>
      <c r="X71" s="64">
        <f t="shared" si="9"/>
        <v>2834.80374</v>
      </c>
      <c r="Y71" s="59">
        <f>X71/G71*100</f>
        <v>54.80105434089195</v>
      </c>
    </row>
    <row r="72" spans="1:25" ht="32.25" outlineLevel="5" thickBot="1">
      <c r="A72" s="5" t="s">
        <v>94</v>
      </c>
      <c r="B72" s="21">
        <v>951</v>
      </c>
      <c r="C72" s="6" t="s">
        <v>8</v>
      </c>
      <c r="D72" s="6" t="s">
        <v>268</v>
      </c>
      <c r="E72" s="6" t="s">
        <v>91</v>
      </c>
      <c r="F72" s="6"/>
      <c r="G72" s="7">
        <f>G73+G74+G75</f>
        <v>5172.9</v>
      </c>
      <c r="H72" s="26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  <c r="W72" s="44">
        <v>3284.2</v>
      </c>
      <c r="X72" s="65">
        <v>2834.80374</v>
      </c>
      <c r="Y72" s="59">
        <f>X72/G72*100</f>
        <v>54.80105434089195</v>
      </c>
    </row>
    <row r="73" spans="1:25" ht="32.25" outlineLevel="5" thickBot="1">
      <c r="A73" s="88" t="s">
        <v>261</v>
      </c>
      <c r="B73" s="92">
        <v>951</v>
      </c>
      <c r="C73" s="93" t="s">
        <v>8</v>
      </c>
      <c r="D73" s="93" t="s">
        <v>268</v>
      </c>
      <c r="E73" s="93" t="s">
        <v>92</v>
      </c>
      <c r="F73" s="93"/>
      <c r="G73" s="98">
        <v>3886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263</v>
      </c>
      <c r="B74" s="92">
        <v>951</v>
      </c>
      <c r="C74" s="93" t="s">
        <v>8</v>
      </c>
      <c r="D74" s="93" t="s">
        <v>268</v>
      </c>
      <c r="E74" s="93" t="s">
        <v>93</v>
      </c>
      <c r="F74" s="93"/>
      <c r="G74" s="98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48" outlineLevel="5" thickBot="1">
      <c r="A75" s="88" t="s">
        <v>256</v>
      </c>
      <c r="B75" s="92">
        <v>951</v>
      </c>
      <c r="C75" s="93" t="s">
        <v>8</v>
      </c>
      <c r="D75" s="93" t="s">
        <v>268</v>
      </c>
      <c r="E75" s="93" t="s">
        <v>257</v>
      </c>
      <c r="F75" s="93"/>
      <c r="G75" s="98">
        <v>1286.9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16.5" outlineLevel="5" thickBot="1">
      <c r="A76" s="8" t="s">
        <v>211</v>
      </c>
      <c r="B76" s="19">
        <v>951</v>
      </c>
      <c r="C76" s="9" t="s">
        <v>213</v>
      </c>
      <c r="D76" s="9" t="s">
        <v>264</v>
      </c>
      <c r="E76" s="9" t="s">
        <v>5</v>
      </c>
      <c r="F76" s="9"/>
      <c r="G76" s="10">
        <f>G77</f>
        <v>292.60753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2" t="s">
        <v>135</v>
      </c>
      <c r="B77" s="19">
        <v>951</v>
      </c>
      <c r="C77" s="9" t="s">
        <v>213</v>
      </c>
      <c r="D77" s="9" t="s">
        <v>265</v>
      </c>
      <c r="E77" s="9" t="s">
        <v>5</v>
      </c>
      <c r="F77" s="9"/>
      <c r="G77" s="10">
        <f>G78</f>
        <v>292.60753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136</v>
      </c>
      <c r="B78" s="19">
        <v>951</v>
      </c>
      <c r="C78" s="9" t="s">
        <v>213</v>
      </c>
      <c r="D78" s="9" t="s">
        <v>266</v>
      </c>
      <c r="E78" s="9" t="s">
        <v>5</v>
      </c>
      <c r="F78" s="9"/>
      <c r="G78" s="10">
        <f>G79</f>
        <v>292.60753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94" t="s">
        <v>212</v>
      </c>
      <c r="B79" s="90">
        <v>951</v>
      </c>
      <c r="C79" s="91" t="s">
        <v>213</v>
      </c>
      <c r="D79" s="91" t="s">
        <v>272</v>
      </c>
      <c r="E79" s="91" t="s">
        <v>5</v>
      </c>
      <c r="F79" s="91"/>
      <c r="G79" s="16">
        <f>G80</f>
        <v>292.60753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5" t="s">
        <v>246</v>
      </c>
      <c r="B80" s="21">
        <v>951</v>
      </c>
      <c r="C80" s="6" t="s">
        <v>213</v>
      </c>
      <c r="D80" s="6" t="s">
        <v>272</v>
      </c>
      <c r="E80" s="6" t="s">
        <v>248</v>
      </c>
      <c r="F80" s="6"/>
      <c r="G80" s="7">
        <f>G81</f>
        <v>292.60753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88" t="s">
        <v>247</v>
      </c>
      <c r="B81" s="92">
        <v>951</v>
      </c>
      <c r="C81" s="93" t="s">
        <v>213</v>
      </c>
      <c r="D81" s="93" t="s">
        <v>272</v>
      </c>
      <c r="E81" s="93" t="s">
        <v>249</v>
      </c>
      <c r="F81" s="93"/>
      <c r="G81" s="98">
        <v>292.60753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3" thickBot="1">
      <c r="A82" s="8" t="s">
        <v>28</v>
      </c>
      <c r="B82" s="19">
        <v>951</v>
      </c>
      <c r="C82" s="9" t="s">
        <v>9</v>
      </c>
      <c r="D82" s="9" t="s">
        <v>264</v>
      </c>
      <c r="E82" s="9" t="s">
        <v>5</v>
      </c>
      <c r="F82" s="9"/>
      <c r="G82" s="10">
        <f>G83</f>
        <v>499.72918</v>
      </c>
      <c r="H82" s="31">
        <f aca="true" t="shared" si="10" ref="H82:X84">H83</f>
        <v>0</v>
      </c>
      <c r="I82" s="31">
        <f t="shared" si="10"/>
        <v>0</v>
      </c>
      <c r="J82" s="31">
        <f t="shared" si="10"/>
        <v>0</v>
      </c>
      <c r="K82" s="31">
        <f t="shared" si="10"/>
        <v>0</v>
      </c>
      <c r="L82" s="31">
        <f t="shared" si="10"/>
        <v>0</v>
      </c>
      <c r="M82" s="31">
        <f t="shared" si="10"/>
        <v>0</v>
      </c>
      <c r="N82" s="31">
        <f t="shared" si="10"/>
        <v>0</v>
      </c>
      <c r="O82" s="31">
        <f t="shared" si="10"/>
        <v>0</v>
      </c>
      <c r="P82" s="31">
        <f t="shared" si="10"/>
        <v>0</v>
      </c>
      <c r="Q82" s="31">
        <f t="shared" si="10"/>
        <v>0</v>
      </c>
      <c r="R82" s="31">
        <f t="shared" si="10"/>
        <v>0</v>
      </c>
      <c r="S82" s="31">
        <f t="shared" si="10"/>
        <v>0</v>
      </c>
      <c r="T82" s="31">
        <f t="shared" si="10"/>
        <v>0</v>
      </c>
      <c r="U82" s="31">
        <f t="shared" si="10"/>
        <v>0</v>
      </c>
      <c r="V82" s="31">
        <f t="shared" si="10"/>
        <v>0</v>
      </c>
      <c r="W82" s="31">
        <f t="shared" si="10"/>
        <v>0</v>
      </c>
      <c r="X82" s="66">
        <f t="shared" si="10"/>
        <v>0</v>
      </c>
      <c r="Y82" s="59">
        <f aca="true" t="shared" si="11" ref="Y82:Y89">X82/G82*100</f>
        <v>0</v>
      </c>
    </row>
    <row r="83" spans="1:25" ht="32.25" outlineLevel="3" thickBot="1">
      <c r="A83" s="112" t="s">
        <v>135</v>
      </c>
      <c r="B83" s="19">
        <v>951</v>
      </c>
      <c r="C83" s="11" t="s">
        <v>9</v>
      </c>
      <c r="D83" s="11" t="s">
        <v>265</v>
      </c>
      <c r="E83" s="11" t="s">
        <v>5</v>
      </c>
      <c r="F83" s="11"/>
      <c r="G83" s="12">
        <f>G84</f>
        <v>499.72918</v>
      </c>
      <c r="H83" s="32">
        <f t="shared" si="10"/>
        <v>0</v>
      </c>
      <c r="I83" s="32">
        <f t="shared" si="10"/>
        <v>0</v>
      </c>
      <c r="J83" s="32">
        <f t="shared" si="10"/>
        <v>0</v>
      </c>
      <c r="K83" s="32">
        <f t="shared" si="10"/>
        <v>0</v>
      </c>
      <c r="L83" s="32">
        <f t="shared" si="10"/>
        <v>0</v>
      </c>
      <c r="M83" s="32">
        <f t="shared" si="10"/>
        <v>0</v>
      </c>
      <c r="N83" s="32">
        <f t="shared" si="10"/>
        <v>0</v>
      </c>
      <c r="O83" s="32">
        <f t="shared" si="10"/>
        <v>0</v>
      </c>
      <c r="P83" s="32">
        <f t="shared" si="10"/>
        <v>0</v>
      </c>
      <c r="Q83" s="32">
        <f t="shared" si="10"/>
        <v>0</v>
      </c>
      <c r="R83" s="32">
        <f t="shared" si="10"/>
        <v>0</v>
      </c>
      <c r="S83" s="32">
        <f t="shared" si="10"/>
        <v>0</v>
      </c>
      <c r="T83" s="32">
        <f t="shared" si="10"/>
        <v>0</v>
      </c>
      <c r="U83" s="32">
        <f t="shared" si="10"/>
        <v>0</v>
      </c>
      <c r="V83" s="32">
        <f t="shared" si="10"/>
        <v>0</v>
      </c>
      <c r="W83" s="32">
        <f t="shared" si="10"/>
        <v>0</v>
      </c>
      <c r="X83" s="67">
        <f t="shared" si="10"/>
        <v>0</v>
      </c>
      <c r="Y83" s="59">
        <f t="shared" si="11"/>
        <v>0</v>
      </c>
    </row>
    <row r="84" spans="1:25" ht="32.25" outlineLevel="4" thickBot="1">
      <c r="A84" s="112" t="s">
        <v>136</v>
      </c>
      <c r="B84" s="19">
        <v>951</v>
      </c>
      <c r="C84" s="11" t="s">
        <v>9</v>
      </c>
      <c r="D84" s="11" t="s">
        <v>266</v>
      </c>
      <c r="E84" s="11" t="s">
        <v>5</v>
      </c>
      <c r="F84" s="11"/>
      <c r="G84" s="12">
        <f>G85</f>
        <v>499.72918</v>
      </c>
      <c r="H84" s="34">
        <f t="shared" si="10"/>
        <v>0</v>
      </c>
      <c r="I84" s="34">
        <f t="shared" si="10"/>
        <v>0</v>
      </c>
      <c r="J84" s="34">
        <f t="shared" si="10"/>
        <v>0</v>
      </c>
      <c r="K84" s="34">
        <f t="shared" si="10"/>
        <v>0</v>
      </c>
      <c r="L84" s="34">
        <f t="shared" si="10"/>
        <v>0</v>
      </c>
      <c r="M84" s="34">
        <f t="shared" si="10"/>
        <v>0</v>
      </c>
      <c r="N84" s="34">
        <f t="shared" si="10"/>
        <v>0</v>
      </c>
      <c r="O84" s="34">
        <f t="shared" si="10"/>
        <v>0</v>
      </c>
      <c r="P84" s="34">
        <f t="shared" si="10"/>
        <v>0</v>
      </c>
      <c r="Q84" s="34">
        <f t="shared" si="10"/>
        <v>0</v>
      </c>
      <c r="R84" s="34">
        <f t="shared" si="10"/>
        <v>0</v>
      </c>
      <c r="S84" s="34">
        <f t="shared" si="10"/>
        <v>0</v>
      </c>
      <c r="T84" s="34">
        <f t="shared" si="10"/>
        <v>0</v>
      </c>
      <c r="U84" s="34">
        <f t="shared" si="10"/>
        <v>0</v>
      </c>
      <c r="V84" s="34">
        <f t="shared" si="10"/>
        <v>0</v>
      </c>
      <c r="W84" s="34">
        <f t="shared" si="10"/>
        <v>0</v>
      </c>
      <c r="X84" s="68">
        <f t="shared" si="10"/>
        <v>0</v>
      </c>
      <c r="Y84" s="59">
        <f t="shared" si="11"/>
        <v>0</v>
      </c>
    </row>
    <row r="85" spans="1:25" ht="32.25" outlineLevel="5" thickBot="1">
      <c r="A85" s="94" t="s">
        <v>139</v>
      </c>
      <c r="B85" s="90">
        <v>951</v>
      </c>
      <c r="C85" s="91" t="s">
        <v>9</v>
      </c>
      <c r="D85" s="91" t="s">
        <v>273</v>
      </c>
      <c r="E85" s="91" t="s">
        <v>5</v>
      </c>
      <c r="F85" s="91"/>
      <c r="G85" s="16">
        <f>G86</f>
        <v>499.72918</v>
      </c>
      <c r="H85" s="2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4"/>
      <c r="X85" s="65">
        <v>0</v>
      </c>
      <c r="Y85" s="59">
        <f t="shared" si="11"/>
        <v>0</v>
      </c>
    </row>
    <row r="86" spans="1:25" ht="15.75" customHeight="1" outlineLevel="3" thickBot="1">
      <c r="A86" s="5" t="s">
        <v>109</v>
      </c>
      <c r="B86" s="21">
        <v>951</v>
      </c>
      <c r="C86" s="6" t="s">
        <v>9</v>
      </c>
      <c r="D86" s="6" t="s">
        <v>273</v>
      </c>
      <c r="E86" s="6" t="s">
        <v>108</v>
      </c>
      <c r="F86" s="6"/>
      <c r="G86" s="7">
        <v>499.72918</v>
      </c>
      <c r="H86" s="31" t="e">
        <f aca="true" t="shared" si="12" ref="H86:X86">H87+H95+H103+H109+H117+H138+H145+H160</f>
        <v>#REF!</v>
      </c>
      <c r="I86" s="31" t="e">
        <f t="shared" si="12"/>
        <v>#REF!</v>
      </c>
      <c r="J86" s="31" t="e">
        <f t="shared" si="12"/>
        <v>#REF!</v>
      </c>
      <c r="K86" s="31" t="e">
        <f t="shared" si="12"/>
        <v>#REF!</v>
      </c>
      <c r="L86" s="31" t="e">
        <f t="shared" si="12"/>
        <v>#REF!</v>
      </c>
      <c r="M86" s="31" t="e">
        <f t="shared" si="12"/>
        <v>#REF!</v>
      </c>
      <c r="N86" s="31" t="e">
        <f t="shared" si="12"/>
        <v>#REF!</v>
      </c>
      <c r="O86" s="31" t="e">
        <f t="shared" si="12"/>
        <v>#REF!</v>
      </c>
      <c r="P86" s="31" t="e">
        <f t="shared" si="12"/>
        <v>#REF!</v>
      </c>
      <c r="Q86" s="31" t="e">
        <f t="shared" si="12"/>
        <v>#REF!</v>
      </c>
      <c r="R86" s="31" t="e">
        <f t="shared" si="12"/>
        <v>#REF!</v>
      </c>
      <c r="S86" s="31" t="e">
        <f t="shared" si="12"/>
        <v>#REF!</v>
      </c>
      <c r="T86" s="31" t="e">
        <f t="shared" si="12"/>
        <v>#REF!</v>
      </c>
      <c r="U86" s="31" t="e">
        <f t="shared" si="12"/>
        <v>#REF!</v>
      </c>
      <c r="V86" s="31" t="e">
        <f t="shared" si="12"/>
        <v>#REF!</v>
      </c>
      <c r="W86" s="31" t="e">
        <f t="shared" si="12"/>
        <v>#REF!</v>
      </c>
      <c r="X86" s="69" t="e">
        <f t="shared" si="12"/>
        <v>#REF!</v>
      </c>
      <c r="Y86" s="59" t="e">
        <f t="shared" si="11"/>
        <v>#REF!</v>
      </c>
    </row>
    <row r="87" spans="1:25" ht="16.5" outlineLevel="3" thickBot="1">
      <c r="A87" s="8" t="s">
        <v>29</v>
      </c>
      <c r="B87" s="19">
        <v>951</v>
      </c>
      <c r="C87" s="9" t="s">
        <v>67</v>
      </c>
      <c r="D87" s="9" t="s">
        <v>264</v>
      </c>
      <c r="E87" s="9" t="s">
        <v>5</v>
      </c>
      <c r="F87" s="9"/>
      <c r="G87" s="143">
        <f>G88+G144</f>
        <v>55051.84875999999</v>
      </c>
      <c r="H87" s="32" t="e">
        <f>H88+#REF!</f>
        <v>#REF!</v>
      </c>
      <c r="I87" s="32" t="e">
        <f>I88+#REF!</f>
        <v>#REF!</v>
      </c>
      <c r="J87" s="32" t="e">
        <f>J88+#REF!</f>
        <v>#REF!</v>
      </c>
      <c r="K87" s="32" t="e">
        <f>K88+#REF!</f>
        <v>#REF!</v>
      </c>
      <c r="L87" s="32" t="e">
        <f>L88+#REF!</f>
        <v>#REF!</v>
      </c>
      <c r="M87" s="32" t="e">
        <f>M88+#REF!</f>
        <v>#REF!</v>
      </c>
      <c r="N87" s="32" t="e">
        <f>N88+#REF!</f>
        <v>#REF!</v>
      </c>
      <c r="O87" s="32" t="e">
        <f>O88+#REF!</f>
        <v>#REF!</v>
      </c>
      <c r="P87" s="32" t="e">
        <f>P88+#REF!</f>
        <v>#REF!</v>
      </c>
      <c r="Q87" s="32" t="e">
        <f>Q88+#REF!</f>
        <v>#REF!</v>
      </c>
      <c r="R87" s="32" t="e">
        <f>R88+#REF!</f>
        <v>#REF!</v>
      </c>
      <c r="S87" s="32" t="e">
        <f>S88+#REF!</f>
        <v>#REF!</v>
      </c>
      <c r="T87" s="32" t="e">
        <f>T88+#REF!</f>
        <v>#REF!</v>
      </c>
      <c r="U87" s="32" t="e">
        <f>U88+#REF!</f>
        <v>#REF!</v>
      </c>
      <c r="V87" s="32" t="e">
        <f>V88+#REF!</f>
        <v>#REF!</v>
      </c>
      <c r="W87" s="32" t="e">
        <f>W88+#REF!</f>
        <v>#REF!</v>
      </c>
      <c r="X87" s="70" t="e">
        <f>X88+#REF!</f>
        <v>#REF!</v>
      </c>
      <c r="Y87" s="59" t="e">
        <f t="shared" si="11"/>
        <v>#REF!</v>
      </c>
    </row>
    <row r="88" spans="1:25" ht="32.25" outlineLevel="4" thickBot="1">
      <c r="A88" s="112" t="s">
        <v>135</v>
      </c>
      <c r="B88" s="19">
        <v>951</v>
      </c>
      <c r="C88" s="11" t="s">
        <v>67</v>
      </c>
      <c r="D88" s="11" t="s">
        <v>265</v>
      </c>
      <c r="E88" s="11" t="s">
        <v>5</v>
      </c>
      <c r="F88" s="11"/>
      <c r="G88" s="146">
        <f>G89</f>
        <v>43431.61726</v>
      </c>
      <c r="H88" s="34">
        <f aca="true" t="shared" si="13" ref="H88:X88">H89</f>
        <v>0</v>
      </c>
      <c r="I88" s="34">
        <f t="shared" si="13"/>
        <v>0</v>
      </c>
      <c r="J88" s="34">
        <f t="shared" si="13"/>
        <v>0</v>
      </c>
      <c r="K88" s="34">
        <f t="shared" si="13"/>
        <v>0</v>
      </c>
      <c r="L88" s="34">
        <f t="shared" si="13"/>
        <v>0</v>
      </c>
      <c r="M88" s="34">
        <f t="shared" si="13"/>
        <v>0</v>
      </c>
      <c r="N88" s="34">
        <f t="shared" si="13"/>
        <v>0</v>
      </c>
      <c r="O88" s="34">
        <f t="shared" si="13"/>
        <v>0</v>
      </c>
      <c r="P88" s="34">
        <f t="shared" si="13"/>
        <v>0</v>
      </c>
      <c r="Q88" s="34">
        <f t="shared" si="13"/>
        <v>0</v>
      </c>
      <c r="R88" s="34">
        <f t="shared" si="13"/>
        <v>0</v>
      </c>
      <c r="S88" s="34">
        <f t="shared" si="13"/>
        <v>0</v>
      </c>
      <c r="T88" s="34">
        <f t="shared" si="13"/>
        <v>0</v>
      </c>
      <c r="U88" s="34">
        <f t="shared" si="13"/>
        <v>0</v>
      </c>
      <c r="V88" s="34">
        <f t="shared" si="13"/>
        <v>0</v>
      </c>
      <c r="W88" s="34">
        <f t="shared" si="13"/>
        <v>0</v>
      </c>
      <c r="X88" s="68">
        <f t="shared" si="13"/>
        <v>950</v>
      </c>
      <c r="Y88" s="59">
        <f t="shared" si="11"/>
        <v>2.187346592029716</v>
      </c>
    </row>
    <row r="89" spans="1:25" ht="32.25" outlineLevel="5" thickBot="1">
      <c r="A89" s="112" t="s">
        <v>136</v>
      </c>
      <c r="B89" s="19">
        <v>951</v>
      </c>
      <c r="C89" s="11" t="s">
        <v>67</v>
      </c>
      <c r="D89" s="11" t="s">
        <v>266</v>
      </c>
      <c r="E89" s="11" t="s">
        <v>5</v>
      </c>
      <c r="F89" s="11"/>
      <c r="G89" s="146">
        <f>G90+G97+G104+G113+G109+G124+G131+G138</f>
        <v>43431.61726</v>
      </c>
      <c r="H89" s="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44"/>
      <c r="X89" s="65">
        <v>950</v>
      </c>
      <c r="Y89" s="59">
        <f t="shared" si="11"/>
        <v>2.187346592029716</v>
      </c>
    </row>
    <row r="90" spans="1:25" ht="18.75" customHeight="1" outlineLevel="5" thickBot="1">
      <c r="A90" s="94" t="s">
        <v>30</v>
      </c>
      <c r="B90" s="90">
        <v>951</v>
      </c>
      <c r="C90" s="91" t="s">
        <v>67</v>
      </c>
      <c r="D90" s="91" t="s">
        <v>274</v>
      </c>
      <c r="E90" s="91" t="s">
        <v>5</v>
      </c>
      <c r="F90" s="91"/>
      <c r="G90" s="145">
        <f>G91+G95</f>
        <v>2026.5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94</v>
      </c>
      <c r="B91" s="21">
        <v>951</v>
      </c>
      <c r="C91" s="6" t="s">
        <v>67</v>
      </c>
      <c r="D91" s="6" t="s">
        <v>274</v>
      </c>
      <c r="E91" s="6" t="s">
        <v>91</v>
      </c>
      <c r="F91" s="6"/>
      <c r="G91" s="148">
        <f>G92+G93+G94</f>
        <v>1415.20715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88" t="s">
        <v>261</v>
      </c>
      <c r="B92" s="92">
        <v>951</v>
      </c>
      <c r="C92" s="93" t="s">
        <v>67</v>
      </c>
      <c r="D92" s="93" t="s">
        <v>274</v>
      </c>
      <c r="E92" s="93" t="s">
        <v>92</v>
      </c>
      <c r="F92" s="93"/>
      <c r="G92" s="144">
        <v>1068.97723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48" outlineLevel="5" thickBot="1">
      <c r="A93" s="88" t="s">
        <v>263</v>
      </c>
      <c r="B93" s="92">
        <v>951</v>
      </c>
      <c r="C93" s="93" t="s">
        <v>67</v>
      </c>
      <c r="D93" s="93" t="s">
        <v>274</v>
      </c>
      <c r="E93" s="93" t="s">
        <v>93</v>
      </c>
      <c r="F93" s="93"/>
      <c r="G93" s="144">
        <v>25.815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48" outlineLevel="5" thickBot="1">
      <c r="A94" s="88" t="s">
        <v>256</v>
      </c>
      <c r="B94" s="92">
        <v>951</v>
      </c>
      <c r="C94" s="93" t="s">
        <v>67</v>
      </c>
      <c r="D94" s="93" t="s">
        <v>274</v>
      </c>
      <c r="E94" s="93" t="s">
        <v>257</v>
      </c>
      <c r="F94" s="93"/>
      <c r="G94" s="144">
        <v>320.41492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5.25" customHeight="1" outlineLevel="6" thickBot="1">
      <c r="A95" s="5" t="s">
        <v>100</v>
      </c>
      <c r="B95" s="21">
        <v>951</v>
      </c>
      <c r="C95" s="6" t="s">
        <v>67</v>
      </c>
      <c r="D95" s="6" t="s">
        <v>274</v>
      </c>
      <c r="E95" s="6" t="s">
        <v>95</v>
      </c>
      <c r="F95" s="6"/>
      <c r="G95" s="148">
        <f>G96</f>
        <v>611.29285</v>
      </c>
      <c r="H95" s="32">
        <f aca="true" t="shared" si="14" ref="H95:P95">H96</f>
        <v>0</v>
      </c>
      <c r="I95" s="32">
        <f t="shared" si="14"/>
        <v>0</v>
      </c>
      <c r="J95" s="32">
        <f t="shared" si="14"/>
        <v>0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 t="shared" si="14"/>
        <v>0</v>
      </c>
      <c r="O95" s="32">
        <f t="shared" si="14"/>
        <v>0</v>
      </c>
      <c r="P95" s="32">
        <f t="shared" si="14"/>
        <v>0</v>
      </c>
      <c r="Q95" s="32">
        <f aca="true" t="shared" si="15" ref="Q95:W95">Q96</f>
        <v>0</v>
      </c>
      <c r="R95" s="32">
        <f t="shared" si="15"/>
        <v>0</v>
      </c>
      <c r="S95" s="32">
        <f t="shared" si="15"/>
        <v>0</v>
      </c>
      <c r="T95" s="32">
        <f t="shared" si="15"/>
        <v>0</v>
      </c>
      <c r="U95" s="32">
        <f t="shared" si="15"/>
        <v>0</v>
      </c>
      <c r="V95" s="32">
        <f t="shared" si="15"/>
        <v>0</v>
      </c>
      <c r="W95" s="32">
        <f t="shared" si="15"/>
        <v>0</v>
      </c>
      <c r="X95" s="67">
        <f>X96</f>
        <v>9539.0701</v>
      </c>
      <c r="Y95" s="59">
        <f>X95/G95*100</f>
        <v>1560.4746726548494</v>
      </c>
    </row>
    <row r="96" spans="1:25" ht="32.25" outlineLevel="4" thickBot="1">
      <c r="A96" s="88" t="s">
        <v>101</v>
      </c>
      <c r="B96" s="92">
        <v>951</v>
      </c>
      <c r="C96" s="93" t="s">
        <v>67</v>
      </c>
      <c r="D96" s="93" t="s">
        <v>274</v>
      </c>
      <c r="E96" s="93" t="s">
        <v>96</v>
      </c>
      <c r="F96" s="93"/>
      <c r="G96" s="144">
        <v>611.29285</v>
      </c>
      <c r="H96" s="34">
        <f aca="true" t="shared" si="16" ref="H96:X96">H97</f>
        <v>0</v>
      </c>
      <c r="I96" s="34">
        <f t="shared" si="16"/>
        <v>0</v>
      </c>
      <c r="J96" s="34">
        <f t="shared" si="16"/>
        <v>0</v>
      </c>
      <c r="K96" s="34">
        <f t="shared" si="16"/>
        <v>0</v>
      </c>
      <c r="L96" s="34">
        <f t="shared" si="16"/>
        <v>0</v>
      </c>
      <c r="M96" s="34">
        <f t="shared" si="16"/>
        <v>0</v>
      </c>
      <c r="N96" s="34">
        <f t="shared" si="16"/>
        <v>0</v>
      </c>
      <c r="O96" s="34">
        <f t="shared" si="16"/>
        <v>0</v>
      </c>
      <c r="P96" s="34">
        <f t="shared" si="16"/>
        <v>0</v>
      </c>
      <c r="Q96" s="34">
        <f t="shared" si="16"/>
        <v>0</v>
      </c>
      <c r="R96" s="34">
        <f t="shared" si="16"/>
        <v>0</v>
      </c>
      <c r="S96" s="34">
        <f t="shared" si="16"/>
        <v>0</v>
      </c>
      <c r="T96" s="34">
        <f t="shared" si="16"/>
        <v>0</v>
      </c>
      <c r="U96" s="34">
        <f t="shared" si="16"/>
        <v>0</v>
      </c>
      <c r="V96" s="34">
        <f t="shared" si="16"/>
        <v>0</v>
      </c>
      <c r="W96" s="34">
        <f t="shared" si="16"/>
        <v>0</v>
      </c>
      <c r="X96" s="64">
        <f t="shared" si="16"/>
        <v>9539.0701</v>
      </c>
      <c r="Y96" s="59">
        <f>X96/G96*100</f>
        <v>1560.4746726548494</v>
      </c>
    </row>
    <row r="97" spans="1:25" ht="48" outlineLevel="5" thickBot="1">
      <c r="A97" s="113" t="s">
        <v>207</v>
      </c>
      <c r="B97" s="90">
        <v>951</v>
      </c>
      <c r="C97" s="91" t="s">
        <v>67</v>
      </c>
      <c r="D97" s="91" t="s">
        <v>268</v>
      </c>
      <c r="E97" s="91" t="s">
        <v>5</v>
      </c>
      <c r="F97" s="91"/>
      <c r="G97" s="145">
        <f>G98+G102</f>
        <v>17144.39744</v>
      </c>
      <c r="H97" s="2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44"/>
      <c r="X97" s="65">
        <v>9539.0701</v>
      </c>
      <c r="Y97" s="59">
        <f>X97/G97*100</f>
        <v>55.63957633030701</v>
      </c>
    </row>
    <row r="98" spans="1:25" ht="32.25" outlineLevel="5" thickBot="1">
      <c r="A98" s="5" t="s">
        <v>94</v>
      </c>
      <c r="B98" s="21">
        <v>951</v>
      </c>
      <c r="C98" s="6" t="s">
        <v>67</v>
      </c>
      <c r="D98" s="6" t="s">
        <v>268</v>
      </c>
      <c r="E98" s="6" t="s">
        <v>91</v>
      </c>
      <c r="F98" s="6"/>
      <c r="G98" s="148">
        <f>G99+G100+G101</f>
        <v>16945.297140000002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32.25" outlineLevel="5" thickBot="1">
      <c r="A99" s="88" t="s">
        <v>261</v>
      </c>
      <c r="B99" s="92">
        <v>951</v>
      </c>
      <c r="C99" s="93" t="s">
        <v>67</v>
      </c>
      <c r="D99" s="93" t="s">
        <v>268</v>
      </c>
      <c r="E99" s="93" t="s">
        <v>92</v>
      </c>
      <c r="F99" s="93"/>
      <c r="G99" s="144">
        <v>12912.97666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48" outlineLevel="5" thickBot="1">
      <c r="A100" s="88" t="s">
        <v>263</v>
      </c>
      <c r="B100" s="92">
        <v>951</v>
      </c>
      <c r="C100" s="93" t="s">
        <v>67</v>
      </c>
      <c r="D100" s="93" t="s">
        <v>268</v>
      </c>
      <c r="E100" s="93" t="s">
        <v>93</v>
      </c>
      <c r="F100" s="93"/>
      <c r="G100" s="98">
        <v>12.32048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8" t="s">
        <v>256</v>
      </c>
      <c r="B101" s="92">
        <v>951</v>
      </c>
      <c r="C101" s="93" t="s">
        <v>67</v>
      </c>
      <c r="D101" s="93" t="s">
        <v>268</v>
      </c>
      <c r="E101" s="93" t="s">
        <v>257</v>
      </c>
      <c r="F101" s="93"/>
      <c r="G101" s="98">
        <v>4020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100</v>
      </c>
      <c r="B102" s="21">
        <v>951</v>
      </c>
      <c r="C102" s="6" t="s">
        <v>67</v>
      </c>
      <c r="D102" s="6" t="s">
        <v>268</v>
      </c>
      <c r="E102" s="6" t="s">
        <v>95</v>
      </c>
      <c r="F102" s="6"/>
      <c r="G102" s="7">
        <f>G103</f>
        <v>199.1003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6" thickBot="1">
      <c r="A103" s="88" t="s">
        <v>101</v>
      </c>
      <c r="B103" s="92">
        <v>951</v>
      </c>
      <c r="C103" s="93" t="s">
        <v>67</v>
      </c>
      <c r="D103" s="93" t="s">
        <v>268</v>
      </c>
      <c r="E103" s="93" t="s">
        <v>96</v>
      </c>
      <c r="F103" s="93"/>
      <c r="G103" s="98">
        <v>199.1003</v>
      </c>
      <c r="H103" s="32">
        <f aca="true" t="shared" si="17" ref="H103:W103">H104</f>
        <v>0</v>
      </c>
      <c r="I103" s="32">
        <f t="shared" si="17"/>
        <v>0</v>
      </c>
      <c r="J103" s="32">
        <f t="shared" si="17"/>
        <v>0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 t="shared" si="17"/>
        <v>0</v>
      </c>
      <c r="O103" s="32">
        <f t="shared" si="17"/>
        <v>0</v>
      </c>
      <c r="P103" s="32">
        <f t="shared" si="17"/>
        <v>0</v>
      </c>
      <c r="Q103" s="32">
        <f t="shared" si="17"/>
        <v>0</v>
      </c>
      <c r="R103" s="32">
        <f t="shared" si="17"/>
        <v>0</v>
      </c>
      <c r="S103" s="32">
        <f t="shared" si="17"/>
        <v>0</v>
      </c>
      <c r="T103" s="32">
        <f t="shared" si="17"/>
        <v>0</v>
      </c>
      <c r="U103" s="32">
        <f t="shared" si="17"/>
        <v>0</v>
      </c>
      <c r="V103" s="32">
        <f t="shared" si="17"/>
        <v>0</v>
      </c>
      <c r="W103" s="32">
        <f t="shared" si="17"/>
        <v>0</v>
      </c>
      <c r="X103" s="67">
        <f>X104</f>
        <v>277.89792</v>
      </c>
      <c r="Y103" s="59">
        <f>X103/G103*100</f>
        <v>139.5768464437271</v>
      </c>
    </row>
    <row r="104" spans="1:25" ht="46.5" customHeight="1" outlineLevel="4" thickBot="1">
      <c r="A104" s="94" t="s">
        <v>140</v>
      </c>
      <c r="B104" s="90">
        <v>951</v>
      </c>
      <c r="C104" s="91" t="s">
        <v>67</v>
      </c>
      <c r="D104" s="91" t="s">
        <v>275</v>
      </c>
      <c r="E104" s="91" t="s">
        <v>5</v>
      </c>
      <c r="F104" s="91"/>
      <c r="G104" s="16">
        <f>G105+G107</f>
        <v>344.89894</v>
      </c>
      <c r="H104" s="34">
        <f aca="true" t="shared" si="18" ref="H104:X104">H105</f>
        <v>0</v>
      </c>
      <c r="I104" s="34">
        <f t="shared" si="18"/>
        <v>0</v>
      </c>
      <c r="J104" s="34">
        <f t="shared" si="18"/>
        <v>0</v>
      </c>
      <c r="K104" s="34">
        <f t="shared" si="18"/>
        <v>0</v>
      </c>
      <c r="L104" s="34">
        <f t="shared" si="18"/>
        <v>0</v>
      </c>
      <c r="M104" s="34">
        <f t="shared" si="18"/>
        <v>0</v>
      </c>
      <c r="N104" s="34">
        <f t="shared" si="18"/>
        <v>0</v>
      </c>
      <c r="O104" s="34">
        <f t="shared" si="18"/>
        <v>0</v>
      </c>
      <c r="P104" s="34">
        <f t="shared" si="18"/>
        <v>0</v>
      </c>
      <c r="Q104" s="34">
        <f t="shared" si="18"/>
        <v>0</v>
      </c>
      <c r="R104" s="34">
        <f t="shared" si="18"/>
        <v>0</v>
      </c>
      <c r="S104" s="34">
        <f t="shared" si="18"/>
        <v>0</v>
      </c>
      <c r="T104" s="34">
        <f t="shared" si="18"/>
        <v>0</v>
      </c>
      <c r="U104" s="34">
        <f t="shared" si="18"/>
        <v>0</v>
      </c>
      <c r="V104" s="34">
        <f t="shared" si="18"/>
        <v>0</v>
      </c>
      <c r="W104" s="34">
        <f t="shared" si="18"/>
        <v>0</v>
      </c>
      <c r="X104" s="68">
        <f t="shared" si="18"/>
        <v>277.89792</v>
      </c>
      <c r="Y104" s="59">
        <f>X104/G104*100</f>
        <v>80.57372400158725</v>
      </c>
    </row>
    <row r="105" spans="1:25" ht="32.25" outlineLevel="5" thickBot="1">
      <c r="A105" s="5" t="s">
        <v>100</v>
      </c>
      <c r="B105" s="21">
        <v>951</v>
      </c>
      <c r="C105" s="6" t="s">
        <v>67</v>
      </c>
      <c r="D105" s="6" t="s">
        <v>275</v>
      </c>
      <c r="E105" s="6" t="s">
        <v>95</v>
      </c>
      <c r="F105" s="6"/>
      <c r="G105" s="7">
        <f>G106</f>
        <v>344.89894</v>
      </c>
      <c r="H105" s="2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44"/>
      <c r="X105" s="65">
        <v>277.89792</v>
      </c>
      <c r="Y105" s="59">
        <f>X105/G105*100</f>
        <v>80.57372400158725</v>
      </c>
    </row>
    <row r="106" spans="1:25" ht="32.25" outlineLevel="5" thickBot="1">
      <c r="A106" s="88" t="s">
        <v>101</v>
      </c>
      <c r="B106" s="92">
        <v>951</v>
      </c>
      <c r="C106" s="93" t="s">
        <v>67</v>
      </c>
      <c r="D106" s="93" t="s">
        <v>275</v>
      </c>
      <c r="E106" s="93" t="s">
        <v>96</v>
      </c>
      <c r="F106" s="93"/>
      <c r="G106" s="98">
        <v>344.89894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</row>
    <row r="107" spans="1:25" ht="16.5" outlineLevel="5" thickBot="1">
      <c r="A107" s="5" t="s">
        <v>102</v>
      </c>
      <c r="B107" s="21">
        <v>951</v>
      </c>
      <c r="C107" s="6" t="s">
        <v>67</v>
      </c>
      <c r="D107" s="6" t="s">
        <v>275</v>
      </c>
      <c r="E107" s="6" t="s">
        <v>97</v>
      </c>
      <c r="F107" s="6"/>
      <c r="G107" s="7">
        <f>G108</f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88" t="s">
        <v>104</v>
      </c>
      <c r="B108" s="92">
        <v>951</v>
      </c>
      <c r="C108" s="93" t="s">
        <v>67</v>
      </c>
      <c r="D108" s="93" t="s">
        <v>275</v>
      </c>
      <c r="E108" s="93" t="s">
        <v>99</v>
      </c>
      <c r="F108" s="93"/>
      <c r="G108" s="98"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9.5" customHeight="1" outlineLevel="6" thickBot="1">
      <c r="A109" s="94" t="s">
        <v>141</v>
      </c>
      <c r="B109" s="90">
        <v>951</v>
      </c>
      <c r="C109" s="91" t="s">
        <v>67</v>
      </c>
      <c r="D109" s="91" t="s">
        <v>270</v>
      </c>
      <c r="E109" s="91" t="s">
        <v>5</v>
      </c>
      <c r="F109" s="91"/>
      <c r="G109" s="145">
        <f>G110+G111+G112</f>
        <v>133.109</v>
      </c>
      <c r="H109" s="32" t="e">
        <f>#REF!+H110</f>
        <v>#REF!</v>
      </c>
      <c r="I109" s="32" t="e">
        <f>#REF!+I110</f>
        <v>#REF!</v>
      </c>
      <c r="J109" s="32" t="e">
        <f>#REF!+J110</f>
        <v>#REF!</v>
      </c>
      <c r="K109" s="32" t="e">
        <f>#REF!+K110</f>
        <v>#REF!</v>
      </c>
      <c r="L109" s="32" t="e">
        <f>#REF!+L110</f>
        <v>#REF!</v>
      </c>
      <c r="M109" s="32" t="e">
        <f>#REF!+M110</f>
        <v>#REF!</v>
      </c>
      <c r="N109" s="32" t="e">
        <f>#REF!+N110</f>
        <v>#REF!</v>
      </c>
      <c r="O109" s="32" t="e">
        <f>#REF!+O110</f>
        <v>#REF!</v>
      </c>
      <c r="P109" s="32" t="e">
        <f>#REF!+P110</f>
        <v>#REF!</v>
      </c>
      <c r="Q109" s="32" t="e">
        <f>#REF!+Q110</f>
        <v>#REF!</v>
      </c>
      <c r="R109" s="32" t="e">
        <f>#REF!+R110</f>
        <v>#REF!</v>
      </c>
      <c r="S109" s="32" t="e">
        <f>#REF!+S110</f>
        <v>#REF!</v>
      </c>
      <c r="T109" s="32" t="e">
        <f>#REF!+T110</f>
        <v>#REF!</v>
      </c>
      <c r="U109" s="32" t="e">
        <f>#REF!+U110</f>
        <v>#REF!</v>
      </c>
      <c r="V109" s="32" t="e">
        <f>#REF!+V110</f>
        <v>#REF!</v>
      </c>
      <c r="W109" s="32" t="e">
        <f>#REF!+W110</f>
        <v>#REF!</v>
      </c>
      <c r="X109" s="70" t="e">
        <f>#REF!+X110</f>
        <v>#REF!</v>
      </c>
      <c r="Y109" s="59" t="e">
        <f>X109/G109*100</f>
        <v>#REF!</v>
      </c>
    </row>
    <row r="110" spans="1:25" ht="16.5" customHeight="1" outlineLevel="4" thickBot="1">
      <c r="A110" s="5" t="s">
        <v>110</v>
      </c>
      <c r="B110" s="21">
        <v>951</v>
      </c>
      <c r="C110" s="6" t="s">
        <v>67</v>
      </c>
      <c r="D110" s="6" t="s">
        <v>270</v>
      </c>
      <c r="E110" s="6" t="s">
        <v>226</v>
      </c>
      <c r="F110" s="6"/>
      <c r="G110" s="148">
        <v>45.20462</v>
      </c>
      <c r="H110" s="34">
        <f aca="true" t="shared" si="19" ref="H110:W110">H116</f>
        <v>0</v>
      </c>
      <c r="I110" s="34">
        <f t="shared" si="19"/>
        <v>0</v>
      </c>
      <c r="J110" s="34">
        <f t="shared" si="19"/>
        <v>0</v>
      </c>
      <c r="K110" s="34">
        <f t="shared" si="19"/>
        <v>0</v>
      </c>
      <c r="L110" s="34">
        <f t="shared" si="19"/>
        <v>0</v>
      </c>
      <c r="M110" s="34">
        <f t="shared" si="19"/>
        <v>0</v>
      </c>
      <c r="N110" s="34">
        <f t="shared" si="19"/>
        <v>0</v>
      </c>
      <c r="O110" s="34">
        <f t="shared" si="19"/>
        <v>0</v>
      </c>
      <c r="P110" s="34">
        <f t="shared" si="19"/>
        <v>0</v>
      </c>
      <c r="Q110" s="34">
        <f t="shared" si="19"/>
        <v>0</v>
      </c>
      <c r="R110" s="34">
        <f t="shared" si="19"/>
        <v>0</v>
      </c>
      <c r="S110" s="34">
        <f t="shared" si="19"/>
        <v>0</v>
      </c>
      <c r="T110" s="34">
        <f t="shared" si="19"/>
        <v>0</v>
      </c>
      <c r="U110" s="34">
        <f t="shared" si="19"/>
        <v>0</v>
      </c>
      <c r="V110" s="34">
        <f t="shared" si="19"/>
        <v>0</v>
      </c>
      <c r="W110" s="34">
        <f t="shared" si="19"/>
        <v>0</v>
      </c>
      <c r="X110" s="64">
        <f>X116</f>
        <v>1067.9833</v>
      </c>
      <c r="Y110" s="59">
        <f>X110/G110*100</f>
        <v>2362.55342927338</v>
      </c>
    </row>
    <row r="111" spans="1:25" ht="16.5" customHeight="1" outlineLevel="4" thickBot="1">
      <c r="A111" s="5" t="s">
        <v>104</v>
      </c>
      <c r="B111" s="21">
        <v>951</v>
      </c>
      <c r="C111" s="6" t="s">
        <v>67</v>
      </c>
      <c r="D111" s="6" t="s">
        <v>270</v>
      </c>
      <c r="E111" s="6" t="s">
        <v>99</v>
      </c>
      <c r="F111" s="6"/>
      <c r="G111" s="148">
        <v>2.5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16.5" customHeight="1" outlineLevel="4" thickBot="1">
      <c r="A112" s="5" t="s">
        <v>368</v>
      </c>
      <c r="B112" s="21">
        <v>951</v>
      </c>
      <c r="C112" s="6" t="s">
        <v>67</v>
      </c>
      <c r="D112" s="6" t="s">
        <v>270</v>
      </c>
      <c r="E112" s="6" t="s">
        <v>369</v>
      </c>
      <c r="F112" s="6"/>
      <c r="G112" s="148">
        <v>85.40438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33.75" customHeight="1" outlineLevel="4" thickBot="1">
      <c r="A113" s="94" t="s">
        <v>142</v>
      </c>
      <c r="B113" s="90">
        <v>951</v>
      </c>
      <c r="C113" s="91" t="s">
        <v>67</v>
      </c>
      <c r="D113" s="91" t="s">
        <v>276</v>
      </c>
      <c r="E113" s="91" t="s">
        <v>5</v>
      </c>
      <c r="F113" s="91"/>
      <c r="G113" s="16">
        <f>G114+G118+G120</f>
        <v>21563.68188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5" t="s">
        <v>112</v>
      </c>
      <c r="B114" s="21">
        <v>951</v>
      </c>
      <c r="C114" s="6" t="s">
        <v>67</v>
      </c>
      <c r="D114" s="6" t="s">
        <v>276</v>
      </c>
      <c r="E114" s="6" t="s">
        <v>111</v>
      </c>
      <c r="F114" s="6"/>
      <c r="G114" s="7">
        <f>G115+G116+G117</f>
        <v>12724.768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88" t="s">
        <v>260</v>
      </c>
      <c r="B115" s="92">
        <v>951</v>
      </c>
      <c r="C115" s="93" t="s">
        <v>67</v>
      </c>
      <c r="D115" s="93" t="s">
        <v>276</v>
      </c>
      <c r="E115" s="93" t="s">
        <v>113</v>
      </c>
      <c r="F115" s="93"/>
      <c r="G115" s="98">
        <v>9588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32.25" outlineLevel="5" thickBot="1">
      <c r="A116" s="88" t="s">
        <v>262</v>
      </c>
      <c r="B116" s="92">
        <v>951</v>
      </c>
      <c r="C116" s="93" t="s">
        <v>67</v>
      </c>
      <c r="D116" s="93" t="s">
        <v>276</v>
      </c>
      <c r="E116" s="93" t="s">
        <v>114</v>
      </c>
      <c r="F116" s="93"/>
      <c r="G116" s="98">
        <v>2.388</v>
      </c>
      <c r="H116" s="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4"/>
      <c r="X116" s="65">
        <v>1067.9833</v>
      </c>
      <c r="Y116" s="59">
        <f>X116/G113*100</f>
        <v>4.952694562752472</v>
      </c>
    </row>
    <row r="117" spans="1:25" ht="18.75" customHeight="1" outlineLevel="6" thickBot="1">
      <c r="A117" s="88" t="s">
        <v>258</v>
      </c>
      <c r="B117" s="92">
        <v>951</v>
      </c>
      <c r="C117" s="93" t="s">
        <v>67</v>
      </c>
      <c r="D117" s="93" t="s">
        <v>276</v>
      </c>
      <c r="E117" s="93" t="s">
        <v>259</v>
      </c>
      <c r="F117" s="93"/>
      <c r="G117" s="98">
        <v>3134.38</v>
      </c>
      <c r="H117" s="32" t="e">
        <f aca="true" t="shared" si="20" ref="H117:W117">H118</f>
        <v>#REF!</v>
      </c>
      <c r="I117" s="32" t="e">
        <f t="shared" si="20"/>
        <v>#REF!</v>
      </c>
      <c r="J117" s="32" t="e">
        <f t="shared" si="20"/>
        <v>#REF!</v>
      </c>
      <c r="K117" s="32" t="e">
        <f t="shared" si="20"/>
        <v>#REF!</v>
      </c>
      <c r="L117" s="32" t="e">
        <f t="shared" si="20"/>
        <v>#REF!</v>
      </c>
      <c r="M117" s="32" t="e">
        <f t="shared" si="20"/>
        <v>#REF!</v>
      </c>
      <c r="N117" s="32" t="e">
        <f t="shared" si="20"/>
        <v>#REF!</v>
      </c>
      <c r="O117" s="32" t="e">
        <f t="shared" si="20"/>
        <v>#REF!</v>
      </c>
      <c r="P117" s="32" t="e">
        <f t="shared" si="20"/>
        <v>#REF!</v>
      </c>
      <c r="Q117" s="32" t="e">
        <f t="shared" si="20"/>
        <v>#REF!</v>
      </c>
      <c r="R117" s="32" t="e">
        <f t="shared" si="20"/>
        <v>#REF!</v>
      </c>
      <c r="S117" s="32" t="e">
        <f t="shared" si="20"/>
        <v>#REF!</v>
      </c>
      <c r="T117" s="32" t="e">
        <f t="shared" si="20"/>
        <v>#REF!</v>
      </c>
      <c r="U117" s="32" t="e">
        <f t="shared" si="20"/>
        <v>#REF!</v>
      </c>
      <c r="V117" s="32" t="e">
        <f t="shared" si="20"/>
        <v>#REF!</v>
      </c>
      <c r="W117" s="32" t="e">
        <f t="shared" si="20"/>
        <v>#REF!</v>
      </c>
      <c r="X117" s="67" t="e">
        <f>X118</f>
        <v>#REF!</v>
      </c>
      <c r="Y117" s="59" t="e">
        <f>X117/G114*100</f>
        <v>#REF!</v>
      </c>
    </row>
    <row r="118" spans="1:25" ht="32.25" outlineLevel="6" thickBot="1">
      <c r="A118" s="5" t="s">
        <v>100</v>
      </c>
      <c r="B118" s="21">
        <v>951</v>
      </c>
      <c r="C118" s="6" t="s">
        <v>67</v>
      </c>
      <c r="D118" s="6" t="s">
        <v>276</v>
      </c>
      <c r="E118" s="6" t="s">
        <v>95</v>
      </c>
      <c r="F118" s="6"/>
      <c r="G118" s="7">
        <f>G119</f>
        <v>8543.09446</v>
      </c>
      <c r="H118" s="35" t="e">
        <f>#REF!</f>
        <v>#REF!</v>
      </c>
      <c r="I118" s="35" t="e">
        <f>#REF!</f>
        <v>#REF!</v>
      </c>
      <c r="J118" s="35" t="e">
        <f>#REF!</f>
        <v>#REF!</v>
      </c>
      <c r="K118" s="35" t="e">
        <f>#REF!</f>
        <v>#REF!</v>
      </c>
      <c r="L118" s="35" t="e">
        <f>#REF!</f>
        <v>#REF!</v>
      </c>
      <c r="M118" s="35" t="e">
        <f>#REF!</f>
        <v>#REF!</v>
      </c>
      <c r="N118" s="35" t="e">
        <f>#REF!</f>
        <v>#REF!</v>
      </c>
      <c r="O118" s="35" t="e">
        <f>#REF!</f>
        <v>#REF!</v>
      </c>
      <c r="P118" s="35" t="e">
        <f>#REF!</f>
        <v>#REF!</v>
      </c>
      <c r="Q118" s="35" t="e">
        <f>#REF!</f>
        <v>#REF!</v>
      </c>
      <c r="R118" s="35" t="e">
        <f>#REF!</f>
        <v>#REF!</v>
      </c>
      <c r="S118" s="35" t="e">
        <f>#REF!</f>
        <v>#REF!</v>
      </c>
      <c r="T118" s="35" t="e">
        <f>#REF!</f>
        <v>#REF!</v>
      </c>
      <c r="U118" s="35" t="e">
        <f>#REF!</f>
        <v>#REF!</v>
      </c>
      <c r="V118" s="35" t="e">
        <f>#REF!</f>
        <v>#REF!</v>
      </c>
      <c r="W118" s="35" t="e">
        <f>#REF!</f>
        <v>#REF!</v>
      </c>
      <c r="X118" s="71" t="e">
        <f>#REF!</f>
        <v>#REF!</v>
      </c>
      <c r="Y118" s="59" t="e">
        <f>X118/G115*100</f>
        <v>#REF!</v>
      </c>
    </row>
    <row r="119" spans="1:25" ht="32.25" outlineLevel="6" thickBot="1">
      <c r="A119" s="88" t="s">
        <v>101</v>
      </c>
      <c r="B119" s="92">
        <v>951</v>
      </c>
      <c r="C119" s="93" t="s">
        <v>67</v>
      </c>
      <c r="D119" s="93" t="s">
        <v>276</v>
      </c>
      <c r="E119" s="93" t="s">
        <v>96</v>
      </c>
      <c r="F119" s="93"/>
      <c r="G119" s="98">
        <v>8543.09446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16.5" outlineLevel="6" thickBot="1">
      <c r="A120" s="5" t="s">
        <v>102</v>
      </c>
      <c r="B120" s="21">
        <v>951</v>
      </c>
      <c r="C120" s="6" t="s">
        <v>67</v>
      </c>
      <c r="D120" s="6" t="s">
        <v>276</v>
      </c>
      <c r="E120" s="6" t="s">
        <v>97</v>
      </c>
      <c r="F120" s="6"/>
      <c r="G120" s="7">
        <f>G121+G122+G123</f>
        <v>295.81942000000004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88" t="s">
        <v>103</v>
      </c>
      <c r="B121" s="92">
        <v>951</v>
      </c>
      <c r="C121" s="93" t="s">
        <v>67</v>
      </c>
      <c r="D121" s="93" t="s">
        <v>276</v>
      </c>
      <c r="E121" s="93" t="s">
        <v>98</v>
      </c>
      <c r="F121" s="93"/>
      <c r="G121" s="98">
        <v>257.749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6.5" outlineLevel="6" thickBot="1">
      <c r="A122" s="88" t="s">
        <v>104</v>
      </c>
      <c r="B122" s="92">
        <v>951</v>
      </c>
      <c r="C122" s="93" t="s">
        <v>67</v>
      </c>
      <c r="D122" s="93" t="s">
        <v>276</v>
      </c>
      <c r="E122" s="93" t="s">
        <v>99</v>
      </c>
      <c r="F122" s="93"/>
      <c r="G122" s="98">
        <v>24.57042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88" t="s">
        <v>368</v>
      </c>
      <c r="B123" s="92">
        <v>951</v>
      </c>
      <c r="C123" s="93" t="s">
        <v>67</v>
      </c>
      <c r="D123" s="93" t="s">
        <v>276</v>
      </c>
      <c r="E123" s="93" t="s">
        <v>99</v>
      </c>
      <c r="F123" s="93"/>
      <c r="G123" s="98">
        <v>13.5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114" t="s">
        <v>143</v>
      </c>
      <c r="B124" s="90">
        <v>951</v>
      </c>
      <c r="C124" s="91" t="s">
        <v>67</v>
      </c>
      <c r="D124" s="91" t="s">
        <v>277</v>
      </c>
      <c r="E124" s="91" t="s">
        <v>5</v>
      </c>
      <c r="F124" s="91"/>
      <c r="G124" s="16">
        <f>G125+G129</f>
        <v>1015.28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5" t="s">
        <v>94</v>
      </c>
      <c r="B125" s="21">
        <v>951</v>
      </c>
      <c r="C125" s="6" t="s">
        <v>67</v>
      </c>
      <c r="D125" s="6" t="s">
        <v>277</v>
      </c>
      <c r="E125" s="6" t="s">
        <v>91</v>
      </c>
      <c r="F125" s="6"/>
      <c r="G125" s="7">
        <f>G126+G127+G128</f>
        <v>922.75014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8" t="s">
        <v>261</v>
      </c>
      <c r="B126" s="92">
        <v>951</v>
      </c>
      <c r="C126" s="93" t="s">
        <v>67</v>
      </c>
      <c r="D126" s="93" t="s">
        <v>277</v>
      </c>
      <c r="E126" s="93" t="s">
        <v>92</v>
      </c>
      <c r="F126" s="93"/>
      <c r="G126" s="98">
        <v>711.27179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48" outlineLevel="6" thickBot="1">
      <c r="A127" s="88" t="s">
        <v>263</v>
      </c>
      <c r="B127" s="92">
        <v>951</v>
      </c>
      <c r="C127" s="93" t="s">
        <v>67</v>
      </c>
      <c r="D127" s="93" t="s">
        <v>277</v>
      </c>
      <c r="E127" s="93" t="s">
        <v>93</v>
      </c>
      <c r="F127" s="93"/>
      <c r="G127" s="98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48" outlineLevel="6" thickBot="1">
      <c r="A128" s="88" t="s">
        <v>256</v>
      </c>
      <c r="B128" s="92">
        <v>951</v>
      </c>
      <c r="C128" s="93" t="s">
        <v>67</v>
      </c>
      <c r="D128" s="93" t="s">
        <v>277</v>
      </c>
      <c r="E128" s="93" t="s">
        <v>257</v>
      </c>
      <c r="F128" s="93"/>
      <c r="G128" s="98">
        <v>211.47835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100</v>
      </c>
      <c r="B129" s="21">
        <v>951</v>
      </c>
      <c r="C129" s="6" t="s">
        <v>67</v>
      </c>
      <c r="D129" s="6" t="s">
        <v>277</v>
      </c>
      <c r="E129" s="6" t="s">
        <v>95</v>
      </c>
      <c r="F129" s="6"/>
      <c r="G129" s="7">
        <f>G130</f>
        <v>92.52986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101</v>
      </c>
      <c r="B130" s="92">
        <v>951</v>
      </c>
      <c r="C130" s="93" t="s">
        <v>67</v>
      </c>
      <c r="D130" s="93" t="s">
        <v>278</v>
      </c>
      <c r="E130" s="93" t="s">
        <v>96</v>
      </c>
      <c r="F130" s="93"/>
      <c r="G130" s="98">
        <v>92.52986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4" t="s">
        <v>144</v>
      </c>
      <c r="B131" s="90">
        <v>951</v>
      </c>
      <c r="C131" s="91" t="s">
        <v>67</v>
      </c>
      <c r="D131" s="91" t="s">
        <v>278</v>
      </c>
      <c r="E131" s="91" t="s">
        <v>5</v>
      </c>
      <c r="F131" s="91"/>
      <c r="G131" s="16">
        <f>G132+G136</f>
        <v>544.07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278</v>
      </c>
      <c r="E132" s="6" t="s">
        <v>91</v>
      </c>
      <c r="F132" s="6"/>
      <c r="G132" s="7">
        <f>G133+G134+G135</f>
        <v>499.08017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8" t="s">
        <v>261</v>
      </c>
      <c r="B133" s="92">
        <v>951</v>
      </c>
      <c r="C133" s="93" t="s">
        <v>67</v>
      </c>
      <c r="D133" s="93" t="s">
        <v>278</v>
      </c>
      <c r="E133" s="93" t="s">
        <v>92</v>
      </c>
      <c r="F133" s="93"/>
      <c r="G133" s="98">
        <v>384.91667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8" t="s">
        <v>263</v>
      </c>
      <c r="B134" s="92">
        <v>951</v>
      </c>
      <c r="C134" s="93" t="s">
        <v>67</v>
      </c>
      <c r="D134" s="93" t="s">
        <v>278</v>
      </c>
      <c r="E134" s="93" t="s">
        <v>93</v>
      </c>
      <c r="F134" s="93"/>
      <c r="G134" s="98">
        <v>0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8" t="s">
        <v>256</v>
      </c>
      <c r="B135" s="92">
        <v>951</v>
      </c>
      <c r="C135" s="93" t="s">
        <v>67</v>
      </c>
      <c r="D135" s="93" t="s">
        <v>278</v>
      </c>
      <c r="E135" s="93" t="s">
        <v>257</v>
      </c>
      <c r="F135" s="93"/>
      <c r="G135" s="98">
        <v>114.1635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5" t="s">
        <v>100</v>
      </c>
      <c r="B136" s="21">
        <v>951</v>
      </c>
      <c r="C136" s="6" t="s">
        <v>67</v>
      </c>
      <c r="D136" s="6" t="s">
        <v>278</v>
      </c>
      <c r="E136" s="6" t="s">
        <v>95</v>
      </c>
      <c r="F136" s="6"/>
      <c r="G136" s="7">
        <f>G137</f>
        <v>44.98983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88" t="s">
        <v>101</v>
      </c>
      <c r="B137" s="92">
        <v>951</v>
      </c>
      <c r="C137" s="93" t="s">
        <v>67</v>
      </c>
      <c r="D137" s="93" t="s">
        <v>278</v>
      </c>
      <c r="E137" s="93" t="s">
        <v>96</v>
      </c>
      <c r="F137" s="93"/>
      <c r="G137" s="98">
        <v>44.98983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114" t="s">
        <v>145</v>
      </c>
      <c r="B138" s="90">
        <v>951</v>
      </c>
      <c r="C138" s="91" t="s">
        <v>67</v>
      </c>
      <c r="D138" s="91" t="s">
        <v>279</v>
      </c>
      <c r="E138" s="91" t="s">
        <v>5</v>
      </c>
      <c r="F138" s="91"/>
      <c r="G138" s="16">
        <f>G139+G142</f>
        <v>659.68</v>
      </c>
      <c r="H138" s="32">
        <f aca="true" t="shared" si="21" ref="H138:W138">H139</f>
        <v>0</v>
      </c>
      <c r="I138" s="32">
        <f t="shared" si="21"/>
        <v>0</v>
      </c>
      <c r="J138" s="32">
        <f t="shared" si="21"/>
        <v>0</v>
      </c>
      <c r="K138" s="32">
        <f t="shared" si="21"/>
        <v>0</v>
      </c>
      <c r="L138" s="32">
        <f t="shared" si="21"/>
        <v>0</v>
      </c>
      <c r="M138" s="32">
        <f t="shared" si="21"/>
        <v>0</v>
      </c>
      <c r="N138" s="32">
        <f t="shared" si="21"/>
        <v>0</v>
      </c>
      <c r="O138" s="32">
        <f t="shared" si="21"/>
        <v>0</v>
      </c>
      <c r="P138" s="32">
        <f t="shared" si="21"/>
        <v>0</v>
      </c>
      <c r="Q138" s="32">
        <f t="shared" si="21"/>
        <v>0</v>
      </c>
      <c r="R138" s="32">
        <f t="shared" si="21"/>
        <v>0</v>
      </c>
      <c r="S138" s="32">
        <f t="shared" si="21"/>
        <v>0</v>
      </c>
      <c r="T138" s="32">
        <f t="shared" si="21"/>
        <v>0</v>
      </c>
      <c r="U138" s="32">
        <f t="shared" si="21"/>
        <v>0</v>
      </c>
      <c r="V138" s="32">
        <f t="shared" si="21"/>
        <v>0</v>
      </c>
      <c r="W138" s="32">
        <f t="shared" si="21"/>
        <v>0</v>
      </c>
      <c r="X138" s="67">
        <f>X139</f>
        <v>332.248</v>
      </c>
      <c r="Y138" s="59">
        <f>X138/G133*100</f>
        <v>86.31686437482688</v>
      </c>
    </row>
    <row r="139" spans="1:25" ht="32.25" outlineLevel="6" thickBot="1">
      <c r="A139" s="5" t="s">
        <v>94</v>
      </c>
      <c r="B139" s="21">
        <v>951</v>
      </c>
      <c r="C139" s="6" t="s">
        <v>67</v>
      </c>
      <c r="D139" s="6" t="s">
        <v>279</v>
      </c>
      <c r="E139" s="6" t="s">
        <v>91</v>
      </c>
      <c r="F139" s="6"/>
      <c r="G139" s="7">
        <f>G140+G141</f>
        <v>605.2444399999999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332.248</v>
      </c>
      <c r="Y139" s="59" t="e">
        <f>X139/G134*100</f>
        <v>#DIV/0!</v>
      </c>
    </row>
    <row r="140" spans="1:25" ht="32.25" outlineLevel="6" thickBot="1">
      <c r="A140" s="88" t="s">
        <v>261</v>
      </c>
      <c r="B140" s="92">
        <v>951</v>
      </c>
      <c r="C140" s="93" t="s">
        <v>67</v>
      </c>
      <c r="D140" s="93" t="s">
        <v>279</v>
      </c>
      <c r="E140" s="93" t="s">
        <v>92</v>
      </c>
      <c r="F140" s="115"/>
      <c r="G140" s="98">
        <v>469.27621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48" outlineLevel="6" thickBot="1">
      <c r="A141" s="88" t="s">
        <v>256</v>
      </c>
      <c r="B141" s="92">
        <v>951</v>
      </c>
      <c r="C141" s="93" t="s">
        <v>67</v>
      </c>
      <c r="D141" s="93" t="s">
        <v>279</v>
      </c>
      <c r="E141" s="93" t="s">
        <v>257</v>
      </c>
      <c r="F141" s="115"/>
      <c r="G141" s="98">
        <v>135.96823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5" t="s">
        <v>100</v>
      </c>
      <c r="B142" s="21">
        <v>951</v>
      </c>
      <c r="C142" s="6" t="s">
        <v>67</v>
      </c>
      <c r="D142" s="6" t="s">
        <v>279</v>
      </c>
      <c r="E142" s="6" t="s">
        <v>95</v>
      </c>
      <c r="F142" s="116"/>
      <c r="G142" s="7">
        <f>G143</f>
        <v>54.43556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88" t="s">
        <v>101</v>
      </c>
      <c r="B143" s="92">
        <v>951</v>
      </c>
      <c r="C143" s="93" t="s">
        <v>67</v>
      </c>
      <c r="D143" s="93" t="s">
        <v>279</v>
      </c>
      <c r="E143" s="93" t="s">
        <v>96</v>
      </c>
      <c r="F143" s="115"/>
      <c r="G143" s="98">
        <v>54.43556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16.5" outlineLevel="6" thickBot="1">
      <c r="A144" s="13" t="s">
        <v>146</v>
      </c>
      <c r="B144" s="19">
        <v>951</v>
      </c>
      <c r="C144" s="11" t="s">
        <v>67</v>
      </c>
      <c r="D144" s="11" t="s">
        <v>264</v>
      </c>
      <c r="E144" s="11" t="s">
        <v>5</v>
      </c>
      <c r="F144" s="11"/>
      <c r="G144" s="12">
        <f>G152+G159+G145+G166+G171</f>
        <v>11620.231499999998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48" outlineLevel="6" thickBot="1">
      <c r="A145" s="114" t="s">
        <v>228</v>
      </c>
      <c r="B145" s="90">
        <v>951</v>
      </c>
      <c r="C145" s="107" t="s">
        <v>67</v>
      </c>
      <c r="D145" s="107" t="s">
        <v>280</v>
      </c>
      <c r="E145" s="107" t="s">
        <v>5</v>
      </c>
      <c r="F145" s="107"/>
      <c r="G145" s="123">
        <f>G146+G149</f>
        <v>19.662</v>
      </c>
      <c r="H145" s="32">
        <f aca="true" t="shared" si="22" ref="H145:W145">H147</f>
        <v>0</v>
      </c>
      <c r="I145" s="32">
        <f t="shared" si="22"/>
        <v>0</v>
      </c>
      <c r="J145" s="32">
        <f t="shared" si="22"/>
        <v>0</v>
      </c>
      <c r="K145" s="32">
        <f t="shared" si="22"/>
        <v>0</v>
      </c>
      <c r="L145" s="32">
        <f t="shared" si="22"/>
        <v>0</v>
      </c>
      <c r="M145" s="32">
        <f t="shared" si="22"/>
        <v>0</v>
      </c>
      <c r="N145" s="32">
        <f t="shared" si="22"/>
        <v>0</v>
      </c>
      <c r="O145" s="32">
        <f t="shared" si="22"/>
        <v>0</v>
      </c>
      <c r="P145" s="32">
        <f t="shared" si="22"/>
        <v>0</v>
      </c>
      <c r="Q145" s="32">
        <f t="shared" si="22"/>
        <v>0</v>
      </c>
      <c r="R145" s="32">
        <f t="shared" si="22"/>
        <v>0</v>
      </c>
      <c r="S145" s="32">
        <f t="shared" si="22"/>
        <v>0</v>
      </c>
      <c r="T145" s="32">
        <f t="shared" si="22"/>
        <v>0</v>
      </c>
      <c r="U145" s="32">
        <f t="shared" si="22"/>
        <v>0</v>
      </c>
      <c r="V145" s="32">
        <f t="shared" si="22"/>
        <v>0</v>
      </c>
      <c r="W145" s="32">
        <f t="shared" si="22"/>
        <v>0</v>
      </c>
      <c r="X145" s="67">
        <f>X147</f>
        <v>330.176</v>
      </c>
      <c r="Y145" s="59">
        <f>X145/G140*100</f>
        <v>70.35856345669004</v>
      </c>
    </row>
    <row r="146" spans="1:25" ht="32.25" outlineLevel="6" thickBot="1">
      <c r="A146" s="5" t="s">
        <v>202</v>
      </c>
      <c r="B146" s="21">
        <v>951</v>
      </c>
      <c r="C146" s="6" t="s">
        <v>67</v>
      </c>
      <c r="D146" s="6" t="s">
        <v>281</v>
      </c>
      <c r="E146" s="6" t="s">
        <v>5</v>
      </c>
      <c r="F146" s="11"/>
      <c r="G146" s="7">
        <f>G147</f>
        <v>0</v>
      </c>
      <c r="H146" s="83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151"/>
      <c r="Y146" s="59"/>
    </row>
    <row r="147" spans="1:25" ht="32.25" outlineLevel="6" thickBot="1">
      <c r="A147" s="88" t="s">
        <v>100</v>
      </c>
      <c r="B147" s="92">
        <v>951</v>
      </c>
      <c r="C147" s="93" t="s">
        <v>67</v>
      </c>
      <c r="D147" s="93" t="s">
        <v>281</v>
      </c>
      <c r="E147" s="93" t="s">
        <v>95</v>
      </c>
      <c r="F147" s="11"/>
      <c r="G147" s="98">
        <f>G148</f>
        <v>0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330.176</v>
      </c>
      <c r="Y147" s="59">
        <f>X147/G142*100</f>
        <v>606.544692476756</v>
      </c>
    </row>
    <row r="148" spans="1:25" ht="32.25" outlineLevel="6" thickBot="1">
      <c r="A148" s="88" t="s">
        <v>101</v>
      </c>
      <c r="B148" s="92">
        <v>951</v>
      </c>
      <c r="C148" s="93" t="s">
        <v>67</v>
      </c>
      <c r="D148" s="93" t="s">
        <v>281</v>
      </c>
      <c r="E148" s="93" t="s">
        <v>96</v>
      </c>
      <c r="F148" s="11"/>
      <c r="G148" s="98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48" outlineLevel="6" thickBot="1">
      <c r="A149" s="5" t="s">
        <v>201</v>
      </c>
      <c r="B149" s="21">
        <v>951</v>
      </c>
      <c r="C149" s="6" t="s">
        <v>67</v>
      </c>
      <c r="D149" s="6" t="s">
        <v>282</v>
      </c>
      <c r="E149" s="6" t="s">
        <v>5</v>
      </c>
      <c r="F149" s="11"/>
      <c r="G149" s="7">
        <f>G150</f>
        <v>19.662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8.75" customHeight="1" outlineLevel="6" thickBot="1">
      <c r="A150" s="88" t="s">
        <v>100</v>
      </c>
      <c r="B150" s="92">
        <v>951</v>
      </c>
      <c r="C150" s="93" t="s">
        <v>67</v>
      </c>
      <c r="D150" s="93" t="s">
        <v>282</v>
      </c>
      <c r="E150" s="93" t="s">
        <v>95</v>
      </c>
      <c r="F150" s="11"/>
      <c r="G150" s="98">
        <f>G151</f>
        <v>19.662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88" t="s">
        <v>101</v>
      </c>
      <c r="B151" s="92">
        <v>951</v>
      </c>
      <c r="C151" s="93" t="s">
        <v>67</v>
      </c>
      <c r="D151" s="93" t="s">
        <v>282</v>
      </c>
      <c r="E151" s="93" t="s">
        <v>96</v>
      </c>
      <c r="F151" s="11"/>
      <c r="G151" s="98">
        <v>19.662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6.75" customHeight="1" outlineLevel="6" thickBot="1">
      <c r="A152" s="94" t="s">
        <v>229</v>
      </c>
      <c r="B152" s="90">
        <v>951</v>
      </c>
      <c r="C152" s="91" t="s">
        <v>67</v>
      </c>
      <c r="D152" s="91" t="s">
        <v>283</v>
      </c>
      <c r="E152" s="91" t="s">
        <v>5</v>
      </c>
      <c r="F152" s="91"/>
      <c r="G152" s="16">
        <f>G153+G156</f>
        <v>39.9675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147</v>
      </c>
      <c r="B153" s="21">
        <v>951</v>
      </c>
      <c r="C153" s="6" t="s">
        <v>67</v>
      </c>
      <c r="D153" s="6" t="s">
        <v>284</v>
      </c>
      <c r="E153" s="6" t="s">
        <v>5</v>
      </c>
      <c r="F153" s="6"/>
      <c r="G153" s="7">
        <f>G154</f>
        <v>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8" t="s">
        <v>100</v>
      </c>
      <c r="B154" s="92">
        <v>951</v>
      </c>
      <c r="C154" s="93" t="s">
        <v>67</v>
      </c>
      <c r="D154" s="93" t="s">
        <v>284</v>
      </c>
      <c r="E154" s="93" t="s">
        <v>95</v>
      </c>
      <c r="F154" s="93"/>
      <c r="G154" s="98">
        <f>G155</f>
        <v>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3" customHeight="1" outlineLevel="6" thickBot="1">
      <c r="A155" s="88" t="s">
        <v>101</v>
      </c>
      <c r="B155" s="92">
        <v>951</v>
      </c>
      <c r="C155" s="93" t="s">
        <v>67</v>
      </c>
      <c r="D155" s="93" t="s">
        <v>284</v>
      </c>
      <c r="E155" s="93" t="s">
        <v>96</v>
      </c>
      <c r="F155" s="93"/>
      <c r="G155" s="98">
        <v>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148</v>
      </c>
      <c r="B156" s="21">
        <v>951</v>
      </c>
      <c r="C156" s="6" t="s">
        <v>67</v>
      </c>
      <c r="D156" s="6" t="s">
        <v>285</v>
      </c>
      <c r="E156" s="6" t="s">
        <v>5</v>
      </c>
      <c r="F156" s="6"/>
      <c r="G156" s="7">
        <f>G157</f>
        <v>39.9675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8" t="s">
        <v>100</v>
      </c>
      <c r="B157" s="92">
        <v>951</v>
      </c>
      <c r="C157" s="93" t="s">
        <v>67</v>
      </c>
      <c r="D157" s="93" t="s">
        <v>285</v>
      </c>
      <c r="E157" s="93" t="s">
        <v>95</v>
      </c>
      <c r="F157" s="93"/>
      <c r="G157" s="98">
        <f>G158</f>
        <v>39.9675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285</v>
      </c>
      <c r="E158" s="93" t="s">
        <v>96</v>
      </c>
      <c r="F158" s="93"/>
      <c r="G158" s="98">
        <v>39.9675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4" t="s">
        <v>230</v>
      </c>
      <c r="B159" s="90">
        <v>951</v>
      </c>
      <c r="C159" s="91" t="s">
        <v>67</v>
      </c>
      <c r="D159" s="91" t="s">
        <v>286</v>
      </c>
      <c r="E159" s="91" t="s">
        <v>5</v>
      </c>
      <c r="F159" s="91"/>
      <c r="G159" s="16">
        <f>G160+G163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48" outlineLevel="6" thickBot="1">
      <c r="A160" s="5" t="s">
        <v>149</v>
      </c>
      <c r="B160" s="21">
        <v>951</v>
      </c>
      <c r="C160" s="6" t="s">
        <v>67</v>
      </c>
      <c r="D160" s="6" t="s">
        <v>287</v>
      </c>
      <c r="E160" s="6" t="s">
        <v>5</v>
      </c>
      <c r="F160" s="6"/>
      <c r="G160" s="7">
        <f>G161</f>
        <v>0</v>
      </c>
      <c r="H160" s="32">
        <f aca="true" t="shared" si="23" ref="H160:W160">H161</f>
        <v>0</v>
      </c>
      <c r="I160" s="32">
        <f t="shared" si="23"/>
        <v>0</v>
      </c>
      <c r="J160" s="32">
        <f t="shared" si="23"/>
        <v>0</v>
      </c>
      <c r="K160" s="32">
        <f t="shared" si="23"/>
        <v>0</v>
      </c>
      <c r="L160" s="32">
        <f t="shared" si="23"/>
        <v>0</v>
      </c>
      <c r="M160" s="32">
        <f t="shared" si="23"/>
        <v>0</v>
      </c>
      <c r="N160" s="32">
        <f t="shared" si="23"/>
        <v>0</v>
      </c>
      <c r="O160" s="32">
        <f t="shared" si="23"/>
        <v>0</v>
      </c>
      <c r="P160" s="32">
        <f t="shared" si="23"/>
        <v>0</v>
      </c>
      <c r="Q160" s="32">
        <f t="shared" si="23"/>
        <v>0</v>
      </c>
      <c r="R160" s="32">
        <f t="shared" si="23"/>
        <v>0</v>
      </c>
      <c r="S160" s="32">
        <f t="shared" si="23"/>
        <v>0</v>
      </c>
      <c r="T160" s="32">
        <f t="shared" si="23"/>
        <v>0</v>
      </c>
      <c r="U160" s="32">
        <f t="shared" si="23"/>
        <v>0</v>
      </c>
      <c r="V160" s="32">
        <f t="shared" si="23"/>
        <v>0</v>
      </c>
      <c r="W160" s="32">
        <f t="shared" si="23"/>
        <v>0</v>
      </c>
      <c r="X160" s="67">
        <f>X161</f>
        <v>409.75398</v>
      </c>
      <c r="Y160" s="59" t="e">
        <f>X160/G154*100</f>
        <v>#DIV/0!</v>
      </c>
    </row>
    <row r="161" spans="1:25" ht="32.25" outlineLevel="6" thickBot="1">
      <c r="A161" s="88" t="s">
        <v>100</v>
      </c>
      <c r="B161" s="92">
        <v>951</v>
      </c>
      <c r="C161" s="93" t="s">
        <v>67</v>
      </c>
      <c r="D161" s="93" t="s">
        <v>287</v>
      </c>
      <c r="E161" s="93" t="s">
        <v>95</v>
      </c>
      <c r="F161" s="93"/>
      <c r="G161" s="98">
        <f>G162</f>
        <v>0</v>
      </c>
      <c r="H161" s="2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45"/>
      <c r="X161" s="65">
        <v>409.75398</v>
      </c>
      <c r="Y161" s="59" t="e">
        <f>X161/G155*100</f>
        <v>#DIV/0!</v>
      </c>
    </row>
    <row r="162" spans="1:25" ht="32.25" outlineLevel="6" thickBot="1">
      <c r="A162" s="88" t="s">
        <v>101</v>
      </c>
      <c r="B162" s="92">
        <v>951</v>
      </c>
      <c r="C162" s="93" t="s">
        <v>67</v>
      </c>
      <c r="D162" s="93" t="s">
        <v>287</v>
      </c>
      <c r="E162" s="93" t="s">
        <v>96</v>
      </c>
      <c r="F162" s="93"/>
      <c r="G162" s="98"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48" outlineLevel="6" thickBot="1">
      <c r="A163" s="5" t="s">
        <v>371</v>
      </c>
      <c r="B163" s="21">
        <v>951</v>
      </c>
      <c r="C163" s="6" t="s">
        <v>67</v>
      </c>
      <c r="D163" s="6" t="s">
        <v>372</v>
      </c>
      <c r="E163" s="6" t="s">
        <v>5</v>
      </c>
      <c r="F163" s="6"/>
      <c r="G163" s="7">
        <f>G164</f>
        <v>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8" t="s">
        <v>100</v>
      </c>
      <c r="B164" s="92">
        <v>951</v>
      </c>
      <c r="C164" s="93" t="s">
        <v>67</v>
      </c>
      <c r="D164" s="93" t="s">
        <v>372</v>
      </c>
      <c r="E164" s="93" t="s">
        <v>95</v>
      </c>
      <c r="F164" s="93"/>
      <c r="G164" s="98">
        <f>G165</f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8" t="s">
        <v>101</v>
      </c>
      <c r="B165" s="92">
        <v>951</v>
      </c>
      <c r="C165" s="93" t="s">
        <v>67</v>
      </c>
      <c r="D165" s="93" t="s">
        <v>372</v>
      </c>
      <c r="E165" s="93" t="s">
        <v>96</v>
      </c>
      <c r="F165" s="93"/>
      <c r="G165" s="98">
        <v>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48" outlineLevel="6" thickBot="1">
      <c r="A166" s="94" t="s">
        <v>362</v>
      </c>
      <c r="B166" s="90">
        <v>951</v>
      </c>
      <c r="C166" s="91" t="s">
        <v>67</v>
      </c>
      <c r="D166" s="91" t="s">
        <v>358</v>
      </c>
      <c r="E166" s="91" t="s">
        <v>5</v>
      </c>
      <c r="F166" s="91"/>
      <c r="G166" s="145">
        <f>G167+G169</f>
        <v>11560.601999999999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16.5" outlineLevel="6" thickBot="1">
      <c r="A167" s="5" t="s">
        <v>120</v>
      </c>
      <c r="B167" s="21">
        <v>951</v>
      </c>
      <c r="C167" s="6" t="s">
        <v>67</v>
      </c>
      <c r="D167" s="6" t="s">
        <v>388</v>
      </c>
      <c r="E167" s="6" t="s">
        <v>119</v>
      </c>
      <c r="F167" s="6"/>
      <c r="G167" s="148">
        <f>G168</f>
        <v>5202.271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48" outlineLevel="6" thickBot="1">
      <c r="A168" s="99" t="s">
        <v>209</v>
      </c>
      <c r="B168" s="92">
        <v>951</v>
      </c>
      <c r="C168" s="93" t="s">
        <v>67</v>
      </c>
      <c r="D168" s="93" t="s">
        <v>388</v>
      </c>
      <c r="E168" s="93" t="s">
        <v>89</v>
      </c>
      <c r="F168" s="93"/>
      <c r="G168" s="144">
        <v>5202.271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16.5" outlineLevel="6" thickBot="1">
      <c r="A169" s="5" t="s">
        <v>120</v>
      </c>
      <c r="B169" s="21">
        <v>951</v>
      </c>
      <c r="C169" s="6" t="s">
        <v>67</v>
      </c>
      <c r="D169" s="6" t="s">
        <v>361</v>
      </c>
      <c r="E169" s="6" t="s">
        <v>119</v>
      </c>
      <c r="F169" s="6"/>
      <c r="G169" s="148">
        <f>G170</f>
        <v>6358.331</v>
      </c>
      <c r="H169" s="40">
        <f aca="true" t="shared" si="24" ref="H169:X169">H170</f>
        <v>0</v>
      </c>
      <c r="I169" s="40">
        <f t="shared" si="24"/>
        <v>0</v>
      </c>
      <c r="J169" s="40">
        <f t="shared" si="24"/>
        <v>0</v>
      </c>
      <c r="K169" s="40">
        <f t="shared" si="24"/>
        <v>0</v>
      </c>
      <c r="L169" s="40">
        <f t="shared" si="24"/>
        <v>0</v>
      </c>
      <c r="M169" s="40">
        <f t="shared" si="24"/>
        <v>0</v>
      </c>
      <c r="N169" s="40">
        <f t="shared" si="24"/>
        <v>0</v>
      </c>
      <c r="O169" s="40">
        <f t="shared" si="24"/>
        <v>0</v>
      </c>
      <c r="P169" s="40">
        <f t="shared" si="24"/>
        <v>0</v>
      </c>
      <c r="Q169" s="40">
        <f t="shared" si="24"/>
        <v>0</v>
      </c>
      <c r="R169" s="40">
        <f t="shared" si="24"/>
        <v>0</v>
      </c>
      <c r="S169" s="40">
        <f t="shared" si="24"/>
        <v>0</v>
      </c>
      <c r="T169" s="40">
        <f t="shared" si="24"/>
        <v>0</v>
      </c>
      <c r="U169" s="40">
        <f t="shared" si="24"/>
        <v>0</v>
      </c>
      <c r="V169" s="40">
        <f t="shared" si="24"/>
        <v>0</v>
      </c>
      <c r="W169" s="40">
        <f t="shared" si="24"/>
        <v>0</v>
      </c>
      <c r="X169" s="72">
        <f t="shared" si="24"/>
        <v>1027.32</v>
      </c>
      <c r="Y169" s="59" t="e">
        <f>X169/G160*100</f>
        <v>#DIV/0!</v>
      </c>
    </row>
    <row r="170" spans="1:25" ht="48" outlineLevel="6" thickBot="1">
      <c r="A170" s="99" t="s">
        <v>209</v>
      </c>
      <c r="B170" s="92">
        <v>951</v>
      </c>
      <c r="C170" s="93" t="s">
        <v>67</v>
      </c>
      <c r="D170" s="93" t="s">
        <v>361</v>
      </c>
      <c r="E170" s="93" t="s">
        <v>89</v>
      </c>
      <c r="F170" s="93"/>
      <c r="G170" s="98">
        <v>6358.331</v>
      </c>
      <c r="H170" s="32">
        <f aca="true" t="shared" si="25" ref="H170:X170">H174</f>
        <v>0</v>
      </c>
      <c r="I170" s="32">
        <f t="shared" si="25"/>
        <v>0</v>
      </c>
      <c r="J170" s="32">
        <f t="shared" si="25"/>
        <v>0</v>
      </c>
      <c r="K170" s="32">
        <f t="shared" si="25"/>
        <v>0</v>
      </c>
      <c r="L170" s="32">
        <f t="shared" si="25"/>
        <v>0</v>
      </c>
      <c r="M170" s="32">
        <f t="shared" si="25"/>
        <v>0</v>
      </c>
      <c r="N170" s="32">
        <f t="shared" si="25"/>
        <v>0</v>
      </c>
      <c r="O170" s="32">
        <f t="shared" si="25"/>
        <v>0</v>
      </c>
      <c r="P170" s="32">
        <f t="shared" si="25"/>
        <v>0</v>
      </c>
      <c r="Q170" s="32">
        <f t="shared" si="25"/>
        <v>0</v>
      </c>
      <c r="R170" s="32">
        <f t="shared" si="25"/>
        <v>0</v>
      </c>
      <c r="S170" s="32">
        <f t="shared" si="25"/>
        <v>0</v>
      </c>
      <c r="T170" s="32">
        <f t="shared" si="25"/>
        <v>0</v>
      </c>
      <c r="U170" s="32">
        <f t="shared" si="25"/>
        <v>0</v>
      </c>
      <c r="V170" s="32">
        <f t="shared" si="25"/>
        <v>0</v>
      </c>
      <c r="W170" s="32">
        <f t="shared" si="25"/>
        <v>0</v>
      </c>
      <c r="X170" s="67">
        <f t="shared" si="25"/>
        <v>1027.32</v>
      </c>
      <c r="Y170" s="59" t="e">
        <f>X170/G161*100</f>
        <v>#DIV/0!</v>
      </c>
    </row>
    <row r="171" spans="1:25" ht="32.25" outlineLevel="6" thickBot="1">
      <c r="A171" s="94" t="s">
        <v>375</v>
      </c>
      <c r="B171" s="90">
        <v>951</v>
      </c>
      <c r="C171" s="91" t="s">
        <v>67</v>
      </c>
      <c r="D171" s="91" t="s">
        <v>376</v>
      </c>
      <c r="E171" s="91" t="s">
        <v>5</v>
      </c>
      <c r="F171" s="91"/>
      <c r="G171" s="145">
        <f>G172</f>
        <v>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5" t="s">
        <v>100</v>
      </c>
      <c r="B172" s="21">
        <v>951</v>
      </c>
      <c r="C172" s="6" t="s">
        <v>67</v>
      </c>
      <c r="D172" s="6" t="s">
        <v>377</v>
      </c>
      <c r="E172" s="6" t="s">
        <v>95</v>
      </c>
      <c r="F172" s="6"/>
      <c r="G172" s="148">
        <f>G173</f>
        <v>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32.25" outlineLevel="6" thickBot="1">
      <c r="A173" s="99" t="s">
        <v>101</v>
      </c>
      <c r="B173" s="92">
        <v>951</v>
      </c>
      <c r="C173" s="93" t="s">
        <v>67</v>
      </c>
      <c r="D173" s="93" t="s">
        <v>377</v>
      </c>
      <c r="E173" s="93" t="s">
        <v>96</v>
      </c>
      <c r="F173" s="93"/>
      <c r="G173" s="144"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6.5" outlineLevel="6" thickBot="1">
      <c r="A174" s="117" t="s">
        <v>150</v>
      </c>
      <c r="B174" s="131">
        <v>951</v>
      </c>
      <c r="C174" s="39" t="s">
        <v>151</v>
      </c>
      <c r="D174" s="39" t="s">
        <v>264</v>
      </c>
      <c r="E174" s="39" t="s">
        <v>5</v>
      </c>
      <c r="F174" s="118"/>
      <c r="G174" s="119">
        <f>G175</f>
        <v>1712.2</v>
      </c>
      <c r="H174" s="34">
        <f aca="true" t="shared" si="26" ref="H174:X174">H180</f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 t="e">
        <f>X174/G162*100</f>
        <v>#DIV/0!</v>
      </c>
    </row>
    <row r="175" spans="1:25" ht="16.5" outlineLevel="6" thickBot="1">
      <c r="A175" s="30" t="s">
        <v>82</v>
      </c>
      <c r="B175" s="19">
        <v>951</v>
      </c>
      <c r="C175" s="9" t="s">
        <v>83</v>
      </c>
      <c r="D175" s="9" t="s">
        <v>264</v>
      </c>
      <c r="E175" s="9" t="s">
        <v>5</v>
      </c>
      <c r="F175" s="120" t="s">
        <v>5</v>
      </c>
      <c r="G175" s="31">
        <f>G176</f>
        <v>1712.2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32.25" outlineLevel="6" thickBot="1">
      <c r="A176" s="112" t="s">
        <v>135</v>
      </c>
      <c r="B176" s="19">
        <v>951</v>
      </c>
      <c r="C176" s="11" t="s">
        <v>83</v>
      </c>
      <c r="D176" s="11" t="s">
        <v>265</v>
      </c>
      <c r="E176" s="11" t="s">
        <v>5</v>
      </c>
      <c r="F176" s="121"/>
      <c r="G176" s="32">
        <f>G177</f>
        <v>1712.2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6" thickBot="1">
      <c r="A177" s="112" t="s">
        <v>136</v>
      </c>
      <c r="B177" s="19">
        <v>951</v>
      </c>
      <c r="C177" s="11" t="s">
        <v>83</v>
      </c>
      <c r="D177" s="11" t="s">
        <v>266</v>
      </c>
      <c r="E177" s="11" t="s">
        <v>5</v>
      </c>
      <c r="F177" s="121"/>
      <c r="G177" s="32">
        <f>G178</f>
        <v>1712.2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6" thickBot="1">
      <c r="A178" s="89" t="s">
        <v>38</v>
      </c>
      <c r="B178" s="90">
        <v>951</v>
      </c>
      <c r="C178" s="91" t="s">
        <v>83</v>
      </c>
      <c r="D178" s="91" t="s">
        <v>288</v>
      </c>
      <c r="E178" s="91" t="s">
        <v>5</v>
      </c>
      <c r="F178" s="122" t="s">
        <v>5</v>
      </c>
      <c r="G178" s="35">
        <f>G179</f>
        <v>1712.2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16.5" outlineLevel="6" thickBot="1">
      <c r="A179" s="33" t="s">
        <v>116</v>
      </c>
      <c r="B179" s="133">
        <v>951</v>
      </c>
      <c r="C179" s="6" t="s">
        <v>83</v>
      </c>
      <c r="D179" s="6" t="s">
        <v>288</v>
      </c>
      <c r="E179" s="6" t="s">
        <v>115</v>
      </c>
      <c r="F179" s="116" t="s">
        <v>152</v>
      </c>
      <c r="G179" s="34">
        <v>1712.2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6" thickBot="1">
      <c r="A180" s="108" t="s">
        <v>52</v>
      </c>
      <c r="B180" s="18">
        <v>951</v>
      </c>
      <c r="C180" s="14" t="s">
        <v>51</v>
      </c>
      <c r="D180" s="14" t="s">
        <v>264</v>
      </c>
      <c r="E180" s="14" t="s">
        <v>5</v>
      </c>
      <c r="F180" s="14"/>
      <c r="G180" s="15">
        <f aca="true" t="shared" si="27" ref="G180:G185">G181</f>
        <v>22.13</v>
      </c>
      <c r="H180" s="2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45"/>
      <c r="X180" s="65">
        <v>1027.32</v>
      </c>
      <c r="Y180" s="59">
        <f aca="true" t="shared" si="28" ref="Y180:Y185">X180/G174*100</f>
        <v>60</v>
      </c>
    </row>
    <row r="181" spans="1:25" ht="18" customHeight="1" outlineLevel="6" thickBot="1">
      <c r="A181" s="8" t="s">
        <v>31</v>
      </c>
      <c r="B181" s="19">
        <v>951</v>
      </c>
      <c r="C181" s="9" t="s">
        <v>10</v>
      </c>
      <c r="D181" s="9" t="s">
        <v>264</v>
      </c>
      <c r="E181" s="9" t="s">
        <v>5</v>
      </c>
      <c r="F181" s="9"/>
      <c r="G181" s="10">
        <f t="shared" si="27"/>
        <v>22.13</v>
      </c>
      <c r="H181" s="29" t="e">
        <f>H182+#REF!</f>
        <v>#REF!</v>
      </c>
      <c r="I181" s="29" t="e">
        <f>I182+#REF!</f>
        <v>#REF!</v>
      </c>
      <c r="J181" s="29" t="e">
        <f>J182+#REF!</f>
        <v>#REF!</v>
      </c>
      <c r="K181" s="29" t="e">
        <f>K182+#REF!</f>
        <v>#REF!</v>
      </c>
      <c r="L181" s="29" t="e">
        <f>L182+#REF!</f>
        <v>#REF!</v>
      </c>
      <c r="M181" s="29" t="e">
        <f>M182+#REF!</f>
        <v>#REF!</v>
      </c>
      <c r="N181" s="29" t="e">
        <f>N182+#REF!</f>
        <v>#REF!</v>
      </c>
      <c r="O181" s="29" t="e">
        <f>O182+#REF!</f>
        <v>#REF!</v>
      </c>
      <c r="P181" s="29" t="e">
        <f>P182+#REF!</f>
        <v>#REF!</v>
      </c>
      <c r="Q181" s="29" t="e">
        <f>Q182+#REF!</f>
        <v>#REF!</v>
      </c>
      <c r="R181" s="29" t="e">
        <f>R182+#REF!</f>
        <v>#REF!</v>
      </c>
      <c r="S181" s="29" t="e">
        <f>S182+#REF!</f>
        <v>#REF!</v>
      </c>
      <c r="T181" s="29" t="e">
        <f>T182+#REF!</f>
        <v>#REF!</v>
      </c>
      <c r="U181" s="29" t="e">
        <f>U182+#REF!</f>
        <v>#REF!</v>
      </c>
      <c r="V181" s="29" t="e">
        <f>V182+#REF!</f>
        <v>#REF!</v>
      </c>
      <c r="W181" s="29" t="e">
        <f>W182+#REF!</f>
        <v>#REF!</v>
      </c>
      <c r="X181" s="73" t="e">
        <f>X182+#REF!</f>
        <v>#REF!</v>
      </c>
      <c r="Y181" s="59" t="e">
        <f t="shared" si="28"/>
        <v>#REF!</v>
      </c>
    </row>
    <row r="182" spans="1:25" ht="34.5" customHeight="1" outlineLevel="3" thickBot="1">
      <c r="A182" s="112" t="s">
        <v>135</v>
      </c>
      <c r="B182" s="19">
        <v>951</v>
      </c>
      <c r="C182" s="9" t="s">
        <v>10</v>
      </c>
      <c r="D182" s="9" t="s">
        <v>265</v>
      </c>
      <c r="E182" s="9" t="s">
        <v>5</v>
      </c>
      <c r="F182" s="9"/>
      <c r="G182" s="10">
        <f t="shared" si="27"/>
        <v>22.13</v>
      </c>
      <c r="H182" s="31">
        <f aca="true" t="shared" si="29" ref="H182:X184">H183</f>
        <v>0</v>
      </c>
      <c r="I182" s="31">
        <f t="shared" si="29"/>
        <v>0</v>
      </c>
      <c r="J182" s="31">
        <f t="shared" si="29"/>
        <v>0</v>
      </c>
      <c r="K182" s="31">
        <f t="shared" si="29"/>
        <v>0</v>
      </c>
      <c r="L182" s="31">
        <f t="shared" si="29"/>
        <v>0</v>
      </c>
      <c r="M182" s="31">
        <f t="shared" si="29"/>
        <v>0</v>
      </c>
      <c r="N182" s="31">
        <f t="shared" si="29"/>
        <v>0</v>
      </c>
      <c r="O182" s="31">
        <f t="shared" si="29"/>
        <v>0</v>
      </c>
      <c r="P182" s="31">
        <f t="shared" si="29"/>
        <v>0</v>
      </c>
      <c r="Q182" s="31">
        <f t="shared" si="29"/>
        <v>0</v>
      </c>
      <c r="R182" s="31">
        <f t="shared" si="29"/>
        <v>0</v>
      </c>
      <c r="S182" s="31">
        <f t="shared" si="29"/>
        <v>0</v>
      </c>
      <c r="T182" s="31">
        <f t="shared" si="29"/>
        <v>0</v>
      </c>
      <c r="U182" s="31">
        <f t="shared" si="29"/>
        <v>0</v>
      </c>
      <c r="V182" s="31">
        <f t="shared" si="29"/>
        <v>0</v>
      </c>
      <c r="W182" s="31">
        <f t="shared" si="29"/>
        <v>0</v>
      </c>
      <c r="X182" s="66">
        <f t="shared" si="29"/>
        <v>67.348</v>
      </c>
      <c r="Y182" s="59">
        <f t="shared" si="28"/>
        <v>3.9334189931082815</v>
      </c>
    </row>
    <row r="183" spans="1:25" ht="18.75" customHeight="1" outlineLevel="3" thickBot="1">
      <c r="A183" s="112" t="s">
        <v>136</v>
      </c>
      <c r="B183" s="19">
        <v>951</v>
      </c>
      <c r="C183" s="11" t="s">
        <v>10</v>
      </c>
      <c r="D183" s="11" t="s">
        <v>266</v>
      </c>
      <c r="E183" s="11" t="s">
        <v>5</v>
      </c>
      <c r="F183" s="11"/>
      <c r="G183" s="12">
        <f t="shared" si="27"/>
        <v>22.13</v>
      </c>
      <c r="H183" s="32">
        <f t="shared" si="29"/>
        <v>0</v>
      </c>
      <c r="I183" s="32">
        <f t="shared" si="29"/>
        <v>0</v>
      </c>
      <c r="J183" s="32">
        <f t="shared" si="29"/>
        <v>0</v>
      </c>
      <c r="K183" s="32">
        <f t="shared" si="29"/>
        <v>0</v>
      </c>
      <c r="L183" s="32">
        <f t="shared" si="29"/>
        <v>0</v>
      </c>
      <c r="M183" s="32">
        <f t="shared" si="29"/>
        <v>0</v>
      </c>
      <c r="N183" s="32">
        <f t="shared" si="29"/>
        <v>0</v>
      </c>
      <c r="O183" s="32">
        <f t="shared" si="29"/>
        <v>0</v>
      </c>
      <c r="P183" s="32">
        <f t="shared" si="29"/>
        <v>0</v>
      </c>
      <c r="Q183" s="32">
        <f t="shared" si="29"/>
        <v>0</v>
      </c>
      <c r="R183" s="32">
        <f t="shared" si="29"/>
        <v>0</v>
      </c>
      <c r="S183" s="32">
        <f t="shared" si="29"/>
        <v>0</v>
      </c>
      <c r="T183" s="32">
        <f t="shared" si="29"/>
        <v>0</v>
      </c>
      <c r="U183" s="32">
        <f t="shared" si="29"/>
        <v>0</v>
      </c>
      <c r="V183" s="32">
        <f t="shared" si="29"/>
        <v>0</v>
      </c>
      <c r="W183" s="32">
        <f t="shared" si="29"/>
        <v>0</v>
      </c>
      <c r="X183" s="67">
        <f t="shared" si="29"/>
        <v>67.348</v>
      </c>
      <c r="Y183" s="59">
        <f t="shared" si="28"/>
        <v>3.9334189931082815</v>
      </c>
    </row>
    <row r="184" spans="1:25" ht="33.75" customHeight="1" outlineLevel="4" thickBot="1">
      <c r="A184" s="94" t="s">
        <v>153</v>
      </c>
      <c r="B184" s="90">
        <v>951</v>
      </c>
      <c r="C184" s="91" t="s">
        <v>10</v>
      </c>
      <c r="D184" s="91" t="s">
        <v>289</v>
      </c>
      <c r="E184" s="91" t="s">
        <v>5</v>
      </c>
      <c r="F184" s="91"/>
      <c r="G184" s="16">
        <f t="shared" si="27"/>
        <v>22.13</v>
      </c>
      <c r="H184" s="34">
        <f t="shared" si="29"/>
        <v>0</v>
      </c>
      <c r="I184" s="34">
        <f t="shared" si="29"/>
        <v>0</v>
      </c>
      <c r="J184" s="34">
        <f t="shared" si="29"/>
        <v>0</v>
      </c>
      <c r="K184" s="34">
        <f t="shared" si="29"/>
        <v>0</v>
      </c>
      <c r="L184" s="34">
        <f t="shared" si="29"/>
        <v>0</v>
      </c>
      <c r="M184" s="34">
        <f t="shared" si="29"/>
        <v>0</v>
      </c>
      <c r="N184" s="34">
        <f t="shared" si="29"/>
        <v>0</v>
      </c>
      <c r="O184" s="34">
        <f t="shared" si="29"/>
        <v>0</v>
      </c>
      <c r="P184" s="34">
        <f t="shared" si="29"/>
        <v>0</v>
      </c>
      <c r="Q184" s="34">
        <f t="shared" si="29"/>
        <v>0</v>
      </c>
      <c r="R184" s="34">
        <f t="shared" si="29"/>
        <v>0</v>
      </c>
      <c r="S184" s="34">
        <f t="shared" si="29"/>
        <v>0</v>
      </c>
      <c r="T184" s="34">
        <f t="shared" si="29"/>
        <v>0</v>
      </c>
      <c r="U184" s="34">
        <f t="shared" si="29"/>
        <v>0</v>
      </c>
      <c r="V184" s="34">
        <f t="shared" si="29"/>
        <v>0</v>
      </c>
      <c r="W184" s="34">
        <f t="shared" si="29"/>
        <v>0</v>
      </c>
      <c r="X184" s="68">
        <f t="shared" si="29"/>
        <v>67.348</v>
      </c>
      <c r="Y184" s="59">
        <f t="shared" si="28"/>
        <v>3.9334189931082815</v>
      </c>
    </row>
    <row r="185" spans="1:25" ht="32.25" outlineLevel="5" thickBot="1">
      <c r="A185" s="5" t="s">
        <v>100</v>
      </c>
      <c r="B185" s="21">
        <v>951</v>
      </c>
      <c r="C185" s="6" t="s">
        <v>10</v>
      </c>
      <c r="D185" s="6" t="s">
        <v>289</v>
      </c>
      <c r="E185" s="6" t="s">
        <v>95</v>
      </c>
      <c r="F185" s="6"/>
      <c r="G185" s="7">
        <f t="shared" si="27"/>
        <v>22.13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67.348</v>
      </c>
      <c r="Y185" s="59">
        <f t="shared" si="28"/>
        <v>3.9334189931082815</v>
      </c>
    </row>
    <row r="186" spans="1:25" ht="32.25" outlineLevel="5" thickBot="1">
      <c r="A186" s="88" t="s">
        <v>101</v>
      </c>
      <c r="B186" s="92">
        <v>951</v>
      </c>
      <c r="C186" s="93" t="s">
        <v>10</v>
      </c>
      <c r="D186" s="93" t="s">
        <v>289</v>
      </c>
      <c r="E186" s="93" t="s">
        <v>96</v>
      </c>
      <c r="F186" s="93"/>
      <c r="G186" s="98">
        <v>22.13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19.5" outlineLevel="6" thickBot="1">
      <c r="A187" s="108" t="s">
        <v>50</v>
      </c>
      <c r="B187" s="18">
        <v>951</v>
      </c>
      <c r="C187" s="14" t="s">
        <v>49</v>
      </c>
      <c r="D187" s="14" t="s">
        <v>264</v>
      </c>
      <c r="E187" s="14" t="s">
        <v>5</v>
      </c>
      <c r="F187" s="14"/>
      <c r="G187" s="15">
        <f>G194+G224+G188</f>
        <v>35044.90044</v>
      </c>
      <c r="H187" s="29" t="e">
        <f aca="true" t="shared" si="30" ref="H187:X187">H188+H193</f>
        <v>#REF!</v>
      </c>
      <c r="I187" s="29" t="e">
        <f t="shared" si="30"/>
        <v>#REF!</v>
      </c>
      <c r="J187" s="29" t="e">
        <f t="shared" si="30"/>
        <v>#REF!</v>
      </c>
      <c r="K187" s="29" t="e">
        <f t="shared" si="30"/>
        <v>#REF!</v>
      </c>
      <c r="L187" s="29" t="e">
        <f t="shared" si="30"/>
        <v>#REF!</v>
      </c>
      <c r="M187" s="29" t="e">
        <f t="shared" si="30"/>
        <v>#REF!</v>
      </c>
      <c r="N187" s="29" t="e">
        <f t="shared" si="30"/>
        <v>#REF!</v>
      </c>
      <c r="O187" s="29" t="e">
        <f t="shared" si="30"/>
        <v>#REF!</v>
      </c>
      <c r="P187" s="29" t="e">
        <f t="shared" si="30"/>
        <v>#REF!</v>
      </c>
      <c r="Q187" s="29" t="e">
        <f t="shared" si="30"/>
        <v>#REF!</v>
      </c>
      <c r="R187" s="29" t="e">
        <f t="shared" si="30"/>
        <v>#REF!</v>
      </c>
      <c r="S187" s="29" t="e">
        <f t="shared" si="30"/>
        <v>#REF!</v>
      </c>
      <c r="T187" s="29" t="e">
        <f t="shared" si="30"/>
        <v>#REF!</v>
      </c>
      <c r="U187" s="29" t="e">
        <f t="shared" si="30"/>
        <v>#REF!</v>
      </c>
      <c r="V187" s="29" t="e">
        <f t="shared" si="30"/>
        <v>#REF!</v>
      </c>
      <c r="W187" s="29" t="e">
        <f t="shared" si="30"/>
        <v>#REF!</v>
      </c>
      <c r="X187" s="73" t="e">
        <f t="shared" si="30"/>
        <v>#REF!</v>
      </c>
      <c r="Y187" s="59" t="e">
        <f>X187/G181*100</f>
        <v>#REF!</v>
      </c>
    </row>
    <row r="188" spans="1:25" ht="16.5" outlineLevel="6" thickBot="1">
      <c r="A188" s="80" t="s">
        <v>214</v>
      </c>
      <c r="B188" s="19">
        <v>951</v>
      </c>
      <c r="C188" s="9" t="s">
        <v>216</v>
      </c>
      <c r="D188" s="9" t="s">
        <v>264</v>
      </c>
      <c r="E188" s="9" t="s">
        <v>5</v>
      </c>
      <c r="F188" s="9"/>
      <c r="G188" s="143">
        <f>G189</f>
        <v>379.28</v>
      </c>
      <c r="H188" s="31">
        <f aca="true" t="shared" si="31" ref="H188:X189">H189</f>
        <v>0</v>
      </c>
      <c r="I188" s="31">
        <f t="shared" si="31"/>
        <v>0</v>
      </c>
      <c r="J188" s="31">
        <f t="shared" si="31"/>
        <v>0</v>
      </c>
      <c r="K188" s="31">
        <f t="shared" si="31"/>
        <v>0</v>
      </c>
      <c r="L188" s="31">
        <f t="shared" si="31"/>
        <v>0</v>
      </c>
      <c r="M188" s="31">
        <f t="shared" si="31"/>
        <v>0</v>
      </c>
      <c r="N188" s="31">
        <f t="shared" si="31"/>
        <v>0</v>
      </c>
      <c r="O188" s="31">
        <f t="shared" si="31"/>
        <v>0</v>
      </c>
      <c r="P188" s="31">
        <f t="shared" si="31"/>
        <v>0</v>
      </c>
      <c r="Q188" s="31">
        <f t="shared" si="31"/>
        <v>0</v>
      </c>
      <c r="R188" s="31">
        <f t="shared" si="31"/>
        <v>0</v>
      </c>
      <c r="S188" s="31">
        <f t="shared" si="31"/>
        <v>0</v>
      </c>
      <c r="T188" s="31">
        <f t="shared" si="31"/>
        <v>0</v>
      </c>
      <c r="U188" s="31">
        <f t="shared" si="31"/>
        <v>0</v>
      </c>
      <c r="V188" s="31">
        <f t="shared" si="31"/>
        <v>0</v>
      </c>
      <c r="W188" s="31">
        <f t="shared" si="31"/>
        <v>0</v>
      </c>
      <c r="X188" s="66">
        <f t="shared" si="31"/>
        <v>0</v>
      </c>
      <c r="Y188" s="59">
        <f>X188/G182*100</f>
        <v>0</v>
      </c>
    </row>
    <row r="189" spans="1:25" ht="32.25" outlineLevel="6" thickBot="1">
      <c r="A189" s="112" t="s">
        <v>135</v>
      </c>
      <c r="B189" s="19">
        <v>951</v>
      </c>
      <c r="C189" s="9" t="s">
        <v>216</v>
      </c>
      <c r="D189" s="9" t="s">
        <v>265</v>
      </c>
      <c r="E189" s="9" t="s">
        <v>5</v>
      </c>
      <c r="F189" s="9"/>
      <c r="G189" s="143">
        <f>G190</f>
        <v>379.28</v>
      </c>
      <c r="H189" s="32">
        <f t="shared" si="31"/>
        <v>0</v>
      </c>
      <c r="I189" s="32">
        <f t="shared" si="31"/>
        <v>0</v>
      </c>
      <c r="J189" s="32">
        <f t="shared" si="31"/>
        <v>0</v>
      </c>
      <c r="K189" s="32">
        <f t="shared" si="31"/>
        <v>0</v>
      </c>
      <c r="L189" s="32">
        <f t="shared" si="31"/>
        <v>0</v>
      </c>
      <c r="M189" s="32">
        <f t="shared" si="31"/>
        <v>0</v>
      </c>
      <c r="N189" s="32">
        <f t="shared" si="31"/>
        <v>0</v>
      </c>
      <c r="O189" s="32">
        <f t="shared" si="31"/>
        <v>0</v>
      </c>
      <c r="P189" s="32">
        <f t="shared" si="31"/>
        <v>0</v>
      </c>
      <c r="Q189" s="32">
        <f t="shared" si="31"/>
        <v>0</v>
      </c>
      <c r="R189" s="32">
        <f t="shared" si="31"/>
        <v>0</v>
      </c>
      <c r="S189" s="32">
        <f t="shared" si="31"/>
        <v>0</v>
      </c>
      <c r="T189" s="32">
        <f t="shared" si="31"/>
        <v>0</v>
      </c>
      <c r="U189" s="32">
        <f t="shared" si="31"/>
        <v>0</v>
      </c>
      <c r="V189" s="32">
        <f t="shared" si="31"/>
        <v>0</v>
      </c>
      <c r="W189" s="32">
        <f t="shared" si="31"/>
        <v>0</v>
      </c>
      <c r="X189" s="67">
        <f t="shared" si="31"/>
        <v>0</v>
      </c>
      <c r="Y189" s="59">
        <f>X189/G183*100</f>
        <v>0</v>
      </c>
    </row>
    <row r="190" spans="1:25" ht="32.25" outlineLevel="6" thickBot="1">
      <c r="A190" s="112" t="s">
        <v>136</v>
      </c>
      <c r="B190" s="19">
        <v>951</v>
      </c>
      <c r="C190" s="9" t="s">
        <v>216</v>
      </c>
      <c r="D190" s="9" t="s">
        <v>266</v>
      </c>
      <c r="E190" s="9" t="s">
        <v>5</v>
      </c>
      <c r="F190" s="9"/>
      <c r="G190" s="143">
        <f>G191</f>
        <v>379.28</v>
      </c>
      <c r="H190" s="26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44"/>
      <c r="X190" s="65">
        <v>0</v>
      </c>
      <c r="Y190" s="59">
        <f>X190/G184*100</f>
        <v>0</v>
      </c>
    </row>
    <row r="191" spans="1:25" ht="48" outlineLevel="6" thickBot="1">
      <c r="A191" s="114" t="s">
        <v>215</v>
      </c>
      <c r="B191" s="90">
        <v>951</v>
      </c>
      <c r="C191" s="91" t="s">
        <v>216</v>
      </c>
      <c r="D191" s="91" t="s">
        <v>290</v>
      </c>
      <c r="E191" s="91" t="s">
        <v>5</v>
      </c>
      <c r="F191" s="91"/>
      <c r="G191" s="145">
        <f>G192</f>
        <v>379.28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32.25" outlineLevel="6" thickBot="1">
      <c r="A192" s="5" t="s">
        <v>100</v>
      </c>
      <c r="B192" s="21">
        <v>951</v>
      </c>
      <c r="C192" s="6" t="s">
        <v>216</v>
      </c>
      <c r="D192" s="6" t="s">
        <v>290</v>
      </c>
      <c r="E192" s="6" t="s">
        <v>95</v>
      </c>
      <c r="F192" s="6"/>
      <c r="G192" s="148">
        <f>G193</f>
        <v>379.28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3" thickBot="1">
      <c r="A193" s="88" t="s">
        <v>101</v>
      </c>
      <c r="B193" s="92">
        <v>951</v>
      </c>
      <c r="C193" s="93" t="s">
        <v>216</v>
      </c>
      <c r="D193" s="93" t="s">
        <v>290</v>
      </c>
      <c r="E193" s="93" t="s">
        <v>96</v>
      </c>
      <c r="F193" s="93"/>
      <c r="G193" s="144">
        <v>379.28</v>
      </c>
      <c r="H193" s="31" t="e">
        <f>H200+H203+H232+#REF!</f>
        <v>#REF!</v>
      </c>
      <c r="I193" s="31" t="e">
        <f>I200+I203+I232+#REF!</f>
        <v>#REF!</v>
      </c>
      <c r="J193" s="31" t="e">
        <f>J200+J203+J232+#REF!</f>
        <v>#REF!</v>
      </c>
      <c r="K193" s="31" t="e">
        <f>K200+K203+K232+#REF!</f>
        <v>#REF!</v>
      </c>
      <c r="L193" s="31" t="e">
        <f>L200+L203+L232+#REF!</f>
        <v>#REF!</v>
      </c>
      <c r="M193" s="31" t="e">
        <f>M200+M203+M232+#REF!</f>
        <v>#REF!</v>
      </c>
      <c r="N193" s="31" t="e">
        <f>N200+N203+N232+#REF!</f>
        <v>#REF!</v>
      </c>
      <c r="O193" s="31" t="e">
        <f>O200+O203+O232+#REF!</f>
        <v>#REF!</v>
      </c>
      <c r="P193" s="31" t="e">
        <f>P200+P203+P232+#REF!</f>
        <v>#REF!</v>
      </c>
      <c r="Q193" s="31" t="e">
        <f>Q200+Q203+Q232+#REF!</f>
        <v>#REF!</v>
      </c>
      <c r="R193" s="31" t="e">
        <f>R200+R203+R232+#REF!</f>
        <v>#REF!</v>
      </c>
      <c r="S193" s="31" t="e">
        <f>S200+S203+S232+#REF!</f>
        <v>#REF!</v>
      </c>
      <c r="T193" s="31" t="e">
        <f>T200+T203+T232+#REF!</f>
        <v>#REF!</v>
      </c>
      <c r="U193" s="31" t="e">
        <f>U200+U203+U232+#REF!</f>
        <v>#REF!</v>
      </c>
      <c r="V193" s="31" t="e">
        <f>V200+V203+V232+#REF!</f>
        <v>#REF!</v>
      </c>
      <c r="W193" s="31" t="e">
        <f>W200+W203+W232+#REF!</f>
        <v>#REF!</v>
      </c>
      <c r="X193" s="66" t="e">
        <f>X200+X203+X232+#REF!</f>
        <v>#REF!</v>
      </c>
      <c r="Y193" s="59" t="e">
        <f>X193/G187*100</f>
        <v>#REF!</v>
      </c>
    </row>
    <row r="194" spans="1:25" ht="16.5" outlineLevel="3" thickBot="1">
      <c r="A194" s="112" t="s">
        <v>154</v>
      </c>
      <c r="B194" s="19">
        <v>951</v>
      </c>
      <c r="C194" s="9" t="s">
        <v>55</v>
      </c>
      <c r="D194" s="9" t="s">
        <v>264</v>
      </c>
      <c r="E194" s="9" t="s">
        <v>5</v>
      </c>
      <c r="F194" s="9"/>
      <c r="G194" s="10">
        <f>G195+G210</f>
        <v>34463.13644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32.25" outlineLevel="3" thickBot="1">
      <c r="A195" s="8" t="s">
        <v>231</v>
      </c>
      <c r="B195" s="19">
        <v>951</v>
      </c>
      <c r="C195" s="11" t="s">
        <v>55</v>
      </c>
      <c r="D195" s="11" t="s">
        <v>291</v>
      </c>
      <c r="E195" s="11" t="s">
        <v>5</v>
      </c>
      <c r="F195" s="11"/>
      <c r="G195" s="12">
        <f>G196+G204+G199+G202+G207</f>
        <v>27092.13644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63.75" outlineLevel="3" thickBot="1">
      <c r="A196" s="94" t="s">
        <v>155</v>
      </c>
      <c r="B196" s="90">
        <v>951</v>
      </c>
      <c r="C196" s="91" t="s">
        <v>55</v>
      </c>
      <c r="D196" s="91" t="s">
        <v>292</v>
      </c>
      <c r="E196" s="91" t="s">
        <v>5</v>
      </c>
      <c r="F196" s="91"/>
      <c r="G196" s="16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32.25" outlineLevel="3" thickBot="1">
      <c r="A197" s="5" t="s">
        <v>100</v>
      </c>
      <c r="B197" s="21">
        <v>951</v>
      </c>
      <c r="C197" s="6" t="s">
        <v>55</v>
      </c>
      <c r="D197" s="6" t="s">
        <v>292</v>
      </c>
      <c r="E197" s="6" t="s">
        <v>95</v>
      </c>
      <c r="F197" s="6"/>
      <c r="G197" s="7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32.25" outlineLevel="3" thickBot="1">
      <c r="A198" s="88" t="s">
        <v>101</v>
      </c>
      <c r="B198" s="92">
        <v>951</v>
      </c>
      <c r="C198" s="93" t="s">
        <v>55</v>
      </c>
      <c r="D198" s="93" t="s">
        <v>292</v>
      </c>
      <c r="E198" s="93" t="s">
        <v>96</v>
      </c>
      <c r="F198" s="93"/>
      <c r="G198" s="98"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63.75" outlineLevel="3" thickBot="1">
      <c r="A199" s="94" t="s">
        <v>222</v>
      </c>
      <c r="B199" s="90">
        <v>951</v>
      </c>
      <c r="C199" s="91" t="s">
        <v>55</v>
      </c>
      <c r="D199" s="91" t="s">
        <v>293</v>
      </c>
      <c r="E199" s="91" t="s">
        <v>5</v>
      </c>
      <c r="F199" s="91"/>
      <c r="G199" s="145">
        <f>G200</f>
        <v>7029.04544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8.75" customHeight="1" outlineLevel="4" thickBot="1">
      <c r="A200" s="5" t="s">
        <v>100</v>
      </c>
      <c r="B200" s="21">
        <v>951</v>
      </c>
      <c r="C200" s="6" t="s">
        <v>55</v>
      </c>
      <c r="D200" s="6" t="s">
        <v>293</v>
      </c>
      <c r="E200" s="6" t="s">
        <v>95</v>
      </c>
      <c r="F200" s="6"/>
      <c r="G200" s="148">
        <f>G201</f>
        <v>7029.04544</v>
      </c>
      <c r="H200" s="32">
        <f aca="true" t="shared" si="32" ref="H200:X200">H201</f>
        <v>0</v>
      </c>
      <c r="I200" s="32">
        <f t="shared" si="32"/>
        <v>0</v>
      </c>
      <c r="J200" s="32">
        <f t="shared" si="32"/>
        <v>0</v>
      </c>
      <c r="K200" s="32">
        <f t="shared" si="32"/>
        <v>0</v>
      </c>
      <c r="L200" s="32">
        <f t="shared" si="32"/>
        <v>0</v>
      </c>
      <c r="M200" s="32">
        <f t="shared" si="32"/>
        <v>0</v>
      </c>
      <c r="N200" s="32">
        <f t="shared" si="32"/>
        <v>0</v>
      </c>
      <c r="O200" s="32">
        <f t="shared" si="32"/>
        <v>0</v>
      </c>
      <c r="P200" s="32">
        <f t="shared" si="32"/>
        <v>0</v>
      </c>
      <c r="Q200" s="32">
        <f t="shared" si="32"/>
        <v>0</v>
      </c>
      <c r="R200" s="32">
        <f t="shared" si="32"/>
        <v>0</v>
      </c>
      <c r="S200" s="32">
        <f t="shared" si="32"/>
        <v>0</v>
      </c>
      <c r="T200" s="32">
        <f t="shared" si="32"/>
        <v>0</v>
      </c>
      <c r="U200" s="32">
        <f t="shared" si="32"/>
        <v>0</v>
      </c>
      <c r="V200" s="32">
        <f t="shared" si="32"/>
        <v>0</v>
      </c>
      <c r="W200" s="32">
        <f t="shared" si="32"/>
        <v>0</v>
      </c>
      <c r="X200" s="67">
        <f t="shared" si="32"/>
        <v>2675.999</v>
      </c>
      <c r="Y200" s="59">
        <f>X200/G194*100</f>
        <v>7.764815615836036</v>
      </c>
    </row>
    <row r="201" spans="1:25" ht="32.25" outlineLevel="5" thickBot="1">
      <c r="A201" s="88" t="s">
        <v>101</v>
      </c>
      <c r="B201" s="92">
        <v>951</v>
      </c>
      <c r="C201" s="93" t="s">
        <v>55</v>
      </c>
      <c r="D201" s="93" t="s">
        <v>293</v>
      </c>
      <c r="E201" s="93" t="s">
        <v>96</v>
      </c>
      <c r="F201" s="93"/>
      <c r="G201" s="144">
        <v>7029.04544</v>
      </c>
      <c r="H201" s="26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44"/>
      <c r="X201" s="65">
        <v>2675.999</v>
      </c>
      <c r="Y201" s="59">
        <f>X201/G195*100</f>
        <v>9.87740116371568</v>
      </c>
    </row>
    <row r="202" spans="1:25" ht="63.75" outlineLevel="5" thickBot="1">
      <c r="A202" s="94" t="s">
        <v>223</v>
      </c>
      <c r="B202" s="90">
        <v>951</v>
      </c>
      <c r="C202" s="91" t="s">
        <v>55</v>
      </c>
      <c r="D202" s="91" t="s">
        <v>294</v>
      </c>
      <c r="E202" s="91" t="s">
        <v>5</v>
      </c>
      <c r="F202" s="91"/>
      <c r="G202" s="145">
        <f>G203</f>
        <v>8700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customHeight="1" outlineLevel="6" thickBot="1">
      <c r="A203" s="88" t="s">
        <v>118</v>
      </c>
      <c r="B203" s="92">
        <v>951</v>
      </c>
      <c r="C203" s="93" t="s">
        <v>55</v>
      </c>
      <c r="D203" s="93" t="s">
        <v>294</v>
      </c>
      <c r="E203" s="93" t="s">
        <v>117</v>
      </c>
      <c r="F203" s="93"/>
      <c r="G203" s="144">
        <v>8700</v>
      </c>
      <c r="H203" s="32">
        <f aca="true" t="shared" si="33" ref="H203:X203">H204</f>
        <v>0</v>
      </c>
      <c r="I203" s="32">
        <f t="shared" si="33"/>
        <v>0</v>
      </c>
      <c r="J203" s="32">
        <f t="shared" si="33"/>
        <v>0</v>
      </c>
      <c r="K203" s="32">
        <f t="shared" si="33"/>
        <v>0</v>
      </c>
      <c r="L203" s="32">
        <f t="shared" si="33"/>
        <v>0</v>
      </c>
      <c r="M203" s="32">
        <f t="shared" si="33"/>
        <v>0</v>
      </c>
      <c r="N203" s="32">
        <f t="shared" si="33"/>
        <v>0</v>
      </c>
      <c r="O203" s="32">
        <f t="shared" si="33"/>
        <v>0</v>
      </c>
      <c r="P203" s="32">
        <f t="shared" si="33"/>
        <v>0</v>
      </c>
      <c r="Q203" s="32">
        <f t="shared" si="33"/>
        <v>0</v>
      </c>
      <c r="R203" s="32">
        <f t="shared" si="33"/>
        <v>0</v>
      </c>
      <c r="S203" s="32">
        <f t="shared" si="33"/>
        <v>0</v>
      </c>
      <c r="T203" s="32">
        <f t="shared" si="33"/>
        <v>0</v>
      </c>
      <c r="U203" s="32">
        <f t="shared" si="33"/>
        <v>0</v>
      </c>
      <c r="V203" s="32">
        <f t="shared" si="33"/>
        <v>0</v>
      </c>
      <c r="W203" s="32">
        <f t="shared" si="33"/>
        <v>0</v>
      </c>
      <c r="X203" s="67">
        <f t="shared" si="33"/>
        <v>110.26701</v>
      </c>
      <c r="Y203" s="59" t="e">
        <f>X203/G197*100</f>
        <v>#DIV/0!</v>
      </c>
    </row>
    <row r="204" spans="1:25" ht="32.25" outlineLevel="4" thickBot="1">
      <c r="A204" s="147" t="s">
        <v>210</v>
      </c>
      <c r="B204" s="90">
        <v>951</v>
      </c>
      <c r="C204" s="91" t="s">
        <v>55</v>
      </c>
      <c r="D204" s="91" t="s">
        <v>295</v>
      </c>
      <c r="E204" s="91" t="s">
        <v>5</v>
      </c>
      <c r="F204" s="91"/>
      <c r="G204" s="145">
        <f>G205</f>
        <v>9090.4728</v>
      </c>
      <c r="H204" s="34">
        <f aca="true" t="shared" si="34" ref="H204:X204">H230</f>
        <v>0</v>
      </c>
      <c r="I204" s="34">
        <f t="shared" si="34"/>
        <v>0</v>
      </c>
      <c r="J204" s="34">
        <f t="shared" si="34"/>
        <v>0</v>
      </c>
      <c r="K204" s="34">
        <f t="shared" si="34"/>
        <v>0</v>
      </c>
      <c r="L204" s="34">
        <f t="shared" si="34"/>
        <v>0</v>
      </c>
      <c r="M204" s="34">
        <f t="shared" si="34"/>
        <v>0</v>
      </c>
      <c r="N204" s="34">
        <f t="shared" si="34"/>
        <v>0</v>
      </c>
      <c r="O204" s="34">
        <f t="shared" si="34"/>
        <v>0</v>
      </c>
      <c r="P204" s="34">
        <f t="shared" si="34"/>
        <v>0</v>
      </c>
      <c r="Q204" s="34">
        <f t="shared" si="34"/>
        <v>0</v>
      </c>
      <c r="R204" s="34">
        <f t="shared" si="34"/>
        <v>0</v>
      </c>
      <c r="S204" s="34">
        <f t="shared" si="34"/>
        <v>0</v>
      </c>
      <c r="T204" s="34">
        <f t="shared" si="34"/>
        <v>0</v>
      </c>
      <c r="U204" s="34">
        <f t="shared" si="34"/>
        <v>0</v>
      </c>
      <c r="V204" s="34">
        <f t="shared" si="34"/>
        <v>0</v>
      </c>
      <c r="W204" s="34">
        <f t="shared" si="34"/>
        <v>0</v>
      </c>
      <c r="X204" s="68">
        <f t="shared" si="34"/>
        <v>110.26701</v>
      </c>
      <c r="Y204" s="59" t="e">
        <f>X204/G198*100</f>
        <v>#DIV/0!</v>
      </c>
    </row>
    <row r="205" spans="1:25" ht="32.25" outlineLevel="4" thickBot="1">
      <c r="A205" s="5" t="s">
        <v>100</v>
      </c>
      <c r="B205" s="21">
        <v>951</v>
      </c>
      <c r="C205" s="6" t="s">
        <v>55</v>
      </c>
      <c r="D205" s="6" t="s">
        <v>295</v>
      </c>
      <c r="E205" s="6" t="s">
        <v>95</v>
      </c>
      <c r="F205" s="6"/>
      <c r="G205" s="148">
        <f>G206</f>
        <v>9090.4728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88" t="s">
        <v>101</v>
      </c>
      <c r="B206" s="92">
        <v>951</v>
      </c>
      <c r="C206" s="93" t="s">
        <v>55</v>
      </c>
      <c r="D206" s="93" t="s">
        <v>295</v>
      </c>
      <c r="E206" s="93" t="s">
        <v>96</v>
      </c>
      <c r="F206" s="93"/>
      <c r="G206" s="144">
        <v>9090.4728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79.5" outlineLevel="4" thickBot="1">
      <c r="A207" s="147" t="s">
        <v>401</v>
      </c>
      <c r="B207" s="90">
        <v>951</v>
      </c>
      <c r="C207" s="91" t="s">
        <v>55</v>
      </c>
      <c r="D207" s="91" t="s">
        <v>402</v>
      </c>
      <c r="E207" s="91" t="s">
        <v>5</v>
      </c>
      <c r="F207" s="91"/>
      <c r="G207" s="145">
        <f>G208</f>
        <v>2272.6182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5" t="s">
        <v>100</v>
      </c>
      <c r="B208" s="21">
        <v>951</v>
      </c>
      <c r="C208" s="6" t="s">
        <v>55</v>
      </c>
      <c r="D208" s="6" t="s">
        <v>402</v>
      </c>
      <c r="E208" s="6" t="s">
        <v>95</v>
      </c>
      <c r="F208" s="6"/>
      <c r="G208" s="148">
        <f>G209</f>
        <v>2272.6182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32.25" outlineLevel="4" thickBot="1">
      <c r="A209" s="88" t="s">
        <v>101</v>
      </c>
      <c r="B209" s="92">
        <v>951</v>
      </c>
      <c r="C209" s="93" t="s">
        <v>55</v>
      </c>
      <c r="D209" s="164" t="s">
        <v>402</v>
      </c>
      <c r="E209" s="93" t="s">
        <v>96</v>
      </c>
      <c r="F209" s="93"/>
      <c r="G209" s="144">
        <v>2272.6182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48" outlineLevel="4" thickBot="1">
      <c r="A210" s="8" t="s">
        <v>380</v>
      </c>
      <c r="B210" s="19">
        <v>951</v>
      </c>
      <c r="C210" s="9" t="s">
        <v>55</v>
      </c>
      <c r="D210" s="9" t="s">
        <v>296</v>
      </c>
      <c r="E210" s="9" t="s">
        <v>5</v>
      </c>
      <c r="F210" s="9"/>
      <c r="G210" s="143">
        <f>G211+G214+G219</f>
        <v>7371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48" outlineLevel="4" thickBot="1">
      <c r="A211" s="94" t="s">
        <v>159</v>
      </c>
      <c r="B211" s="90">
        <v>951</v>
      </c>
      <c r="C211" s="91" t="s">
        <v>55</v>
      </c>
      <c r="D211" s="91" t="s">
        <v>300</v>
      </c>
      <c r="E211" s="91" t="s">
        <v>5</v>
      </c>
      <c r="F211" s="91"/>
      <c r="G211" s="145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100</v>
      </c>
      <c r="B212" s="21">
        <v>951</v>
      </c>
      <c r="C212" s="6" t="s">
        <v>55</v>
      </c>
      <c r="D212" s="6" t="s">
        <v>300</v>
      </c>
      <c r="E212" s="6" t="s">
        <v>95</v>
      </c>
      <c r="F212" s="6"/>
      <c r="G212" s="148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8" t="s">
        <v>101</v>
      </c>
      <c r="B213" s="92">
        <v>951</v>
      </c>
      <c r="C213" s="93" t="s">
        <v>55</v>
      </c>
      <c r="D213" s="93" t="s">
        <v>300</v>
      </c>
      <c r="E213" s="93" t="s">
        <v>96</v>
      </c>
      <c r="F213" s="93"/>
      <c r="G213" s="144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111" outlineLevel="4" thickBot="1">
      <c r="A214" s="94" t="s">
        <v>397</v>
      </c>
      <c r="B214" s="90">
        <v>951</v>
      </c>
      <c r="C214" s="90" t="s">
        <v>55</v>
      </c>
      <c r="D214" s="91" t="s">
        <v>399</v>
      </c>
      <c r="E214" s="91" t="s">
        <v>5</v>
      </c>
      <c r="F214" s="91"/>
      <c r="G214" s="145">
        <f>G215+G217</f>
        <v>6136.8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32.25" outlineLevel="4" thickBot="1">
      <c r="A215" s="5" t="s">
        <v>100</v>
      </c>
      <c r="B215" s="21">
        <v>951</v>
      </c>
      <c r="C215" s="21" t="s">
        <v>55</v>
      </c>
      <c r="D215" s="6" t="s">
        <v>399</v>
      </c>
      <c r="E215" s="6" t="s">
        <v>95</v>
      </c>
      <c r="F215" s="6"/>
      <c r="G215" s="148">
        <f>G216</f>
        <v>1336.8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88" t="s">
        <v>101</v>
      </c>
      <c r="B216" s="92">
        <v>951</v>
      </c>
      <c r="C216" s="92" t="s">
        <v>55</v>
      </c>
      <c r="D216" s="93" t="s">
        <v>399</v>
      </c>
      <c r="E216" s="93" t="s">
        <v>96</v>
      </c>
      <c r="F216" s="93"/>
      <c r="G216" s="144">
        <v>1336.8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48" outlineLevel="4" thickBot="1">
      <c r="A217" s="5" t="s">
        <v>410</v>
      </c>
      <c r="B217" s="21">
        <v>951</v>
      </c>
      <c r="C217" s="21" t="s">
        <v>55</v>
      </c>
      <c r="D217" s="6" t="s">
        <v>399</v>
      </c>
      <c r="E217" s="6" t="s">
        <v>448</v>
      </c>
      <c r="F217" s="6"/>
      <c r="G217" s="148">
        <f>G218</f>
        <v>4800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48" outlineLevel="4" thickBot="1">
      <c r="A218" s="88" t="s">
        <v>410</v>
      </c>
      <c r="B218" s="92">
        <v>951</v>
      </c>
      <c r="C218" s="92" t="s">
        <v>55</v>
      </c>
      <c r="D218" s="93" t="s">
        <v>399</v>
      </c>
      <c r="E218" s="93" t="s">
        <v>416</v>
      </c>
      <c r="F218" s="93"/>
      <c r="G218" s="144">
        <v>4800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111" outlineLevel="4" thickBot="1">
      <c r="A219" s="94" t="s">
        <v>398</v>
      </c>
      <c r="B219" s="90">
        <v>951</v>
      </c>
      <c r="C219" s="90" t="s">
        <v>55</v>
      </c>
      <c r="D219" s="91" t="s">
        <v>400</v>
      </c>
      <c r="E219" s="91" t="s">
        <v>5</v>
      </c>
      <c r="F219" s="91"/>
      <c r="G219" s="145">
        <f>G220+G222</f>
        <v>1234.2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5" t="s">
        <v>100</v>
      </c>
      <c r="B220" s="21">
        <v>951</v>
      </c>
      <c r="C220" s="21" t="s">
        <v>55</v>
      </c>
      <c r="D220" s="6" t="s">
        <v>400</v>
      </c>
      <c r="E220" s="6" t="s">
        <v>95</v>
      </c>
      <c r="F220" s="6"/>
      <c r="G220" s="148">
        <f>G221</f>
        <v>334.2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32.25" outlineLevel="4" thickBot="1">
      <c r="A221" s="88" t="s">
        <v>101</v>
      </c>
      <c r="B221" s="92">
        <v>951</v>
      </c>
      <c r="C221" s="92" t="s">
        <v>55</v>
      </c>
      <c r="D221" s="93" t="s">
        <v>400</v>
      </c>
      <c r="E221" s="93" t="s">
        <v>96</v>
      </c>
      <c r="F221" s="93"/>
      <c r="G221" s="144">
        <v>334.2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48" outlineLevel="4" thickBot="1">
      <c r="A222" s="5" t="s">
        <v>410</v>
      </c>
      <c r="B222" s="21">
        <v>951</v>
      </c>
      <c r="C222" s="21" t="s">
        <v>55</v>
      </c>
      <c r="D222" s="6" t="s">
        <v>400</v>
      </c>
      <c r="E222" s="6" t="s">
        <v>448</v>
      </c>
      <c r="F222" s="6"/>
      <c r="G222" s="148">
        <f>G223</f>
        <v>900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48" outlineLevel="4" thickBot="1">
      <c r="A223" s="88" t="s">
        <v>410</v>
      </c>
      <c r="B223" s="92">
        <v>951</v>
      </c>
      <c r="C223" s="92" t="s">
        <v>55</v>
      </c>
      <c r="D223" s="93" t="s">
        <v>400</v>
      </c>
      <c r="E223" s="93" t="s">
        <v>416</v>
      </c>
      <c r="F223" s="93"/>
      <c r="G223" s="144">
        <v>900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16.5" outlineLevel="4" thickBot="1">
      <c r="A224" s="8" t="s">
        <v>32</v>
      </c>
      <c r="B224" s="19">
        <v>951</v>
      </c>
      <c r="C224" s="9" t="s">
        <v>11</v>
      </c>
      <c r="D224" s="9" t="s">
        <v>264</v>
      </c>
      <c r="E224" s="9" t="s">
        <v>5</v>
      </c>
      <c r="F224" s="9"/>
      <c r="G224" s="143">
        <f>G225+G230</f>
        <v>202.48399999999998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112" t="s">
        <v>135</v>
      </c>
      <c r="B225" s="19">
        <v>951</v>
      </c>
      <c r="C225" s="9" t="s">
        <v>11</v>
      </c>
      <c r="D225" s="9" t="s">
        <v>265</v>
      </c>
      <c r="E225" s="9" t="s">
        <v>5</v>
      </c>
      <c r="F225" s="9"/>
      <c r="G225" s="143">
        <f>G226</f>
        <v>121.2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32.25" outlineLevel="4" thickBot="1">
      <c r="A226" s="112" t="s">
        <v>136</v>
      </c>
      <c r="B226" s="19">
        <v>951</v>
      </c>
      <c r="C226" s="9" t="s">
        <v>11</v>
      </c>
      <c r="D226" s="9" t="s">
        <v>265</v>
      </c>
      <c r="E226" s="9" t="s">
        <v>5</v>
      </c>
      <c r="F226" s="9"/>
      <c r="G226" s="143">
        <f>G227</f>
        <v>121.2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48" outlineLevel="4" thickBot="1">
      <c r="A227" s="114" t="s">
        <v>156</v>
      </c>
      <c r="B227" s="90">
        <v>951</v>
      </c>
      <c r="C227" s="107" t="s">
        <v>11</v>
      </c>
      <c r="D227" s="107" t="s">
        <v>297</v>
      </c>
      <c r="E227" s="107" t="s">
        <v>5</v>
      </c>
      <c r="F227" s="107"/>
      <c r="G227" s="150">
        <f>G228</f>
        <v>121.2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5" t="s">
        <v>100</v>
      </c>
      <c r="B228" s="21">
        <v>951</v>
      </c>
      <c r="C228" s="6" t="s">
        <v>11</v>
      </c>
      <c r="D228" s="6" t="s">
        <v>297</v>
      </c>
      <c r="E228" s="6" t="s">
        <v>95</v>
      </c>
      <c r="F228" s="6"/>
      <c r="G228" s="148">
        <f>G229</f>
        <v>121.2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32.25" outlineLevel="4" thickBot="1">
      <c r="A229" s="88" t="s">
        <v>101</v>
      </c>
      <c r="B229" s="92">
        <v>951</v>
      </c>
      <c r="C229" s="93" t="s">
        <v>11</v>
      </c>
      <c r="D229" s="93" t="s">
        <v>297</v>
      </c>
      <c r="E229" s="93" t="s">
        <v>96</v>
      </c>
      <c r="F229" s="93"/>
      <c r="G229" s="144">
        <v>121.2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16.5" outlineLevel="5" thickBot="1">
      <c r="A230" s="13" t="s">
        <v>146</v>
      </c>
      <c r="B230" s="19">
        <v>951</v>
      </c>
      <c r="C230" s="9" t="s">
        <v>11</v>
      </c>
      <c r="D230" s="9" t="s">
        <v>264</v>
      </c>
      <c r="E230" s="9" t="s">
        <v>5</v>
      </c>
      <c r="F230" s="9"/>
      <c r="G230" s="143">
        <f>G231+G239</f>
        <v>81.28399999999999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>
        <v>110.26701</v>
      </c>
      <c r="Y230" s="59">
        <f>X230/G224*100</f>
        <v>54.457147231386195</v>
      </c>
    </row>
    <row r="231" spans="1:25" ht="32.25" outlineLevel="5" thickBot="1">
      <c r="A231" s="94" t="s">
        <v>233</v>
      </c>
      <c r="B231" s="90">
        <v>951</v>
      </c>
      <c r="C231" s="91" t="s">
        <v>11</v>
      </c>
      <c r="D231" s="91" t="s">
        <v>298</v>
      </c>
      <c r="E231" s="91" t="s">
        <v>5</v>
      </c>
      <c r="F231" s="91"/>
      <c r="G231" s="145">
        <f>G232+G235+G237</f>
        <v>81.28399999999999</v>
      </c>
      <c r="H231" s="26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44"/>
      <c r="X231" s="65"/>
      <c r="Y231" s="59"/>
    </row>
    <row r="232" spans="1:25" ht="48" outlineLevel="5" thickBot="1">
      <c r="A232" s="5" t="s">
        <v>157</v>
      </c>
      <c r="B232" s="21">
        <v>951</v>
      </c>
      <c r="C232" s="6" t="s">
        <v>11</v>
      </c>
      <c r="D232" s="6" t="s">
        <v>299</v>
      </c>
      <c r="E232" s="6" t="s">
        <v>5</v>
      </c>
      <c r="F232" s="6"/>
      <c r="G232" s="148">
        <f>G233</f>
        <v>0</v>
      </c>
      <c r="H232" s="31">
        <f aca="true" t="shared" si="35" ref="H232:X232">H233</f>
        <v>0</v>
      </c>
      <c r="I232" s="31">
        <f t="shared" si="35"/>
        <v>0</v>
      </c>
      <c r="J232" s="31">
        <f t="shared" si="35"/>
        <v>0</v>
      </c>
      <c r="K232" s="31">
        <f t="shared" si="35"/>
        <v>0</v>
      </c>
      <c r="L232" s="31">
        <f t="shared" si="35"/>
        <v>0</v>
      </c>
      <c r="M232" s="31">
        <f t="shared" si="35"/>
        <v>0</v>
      </c>
      <c r="N232" s="31">
        <f t="shared" si="35"/>
        <v>0</v>
      </c>
      <c r="O232" s="31">
        <f t="shared" si="35"/>
        <v>0</v>
      </c>
      <c r="P232" s="31">
        <f t="shared" si="35"/>
        <v>0</v>
      </c>
      <c r="Q232" s="31">
        <f t="shared" si="35"/>
        <v>0</v>
      </c>
      <c r="R232" s="31">
        <f t="shared" si="35"/>
        <v>0</v>
      </c>
      <c r="S232" s="31">
        <f t="shared" si="35"/>
        <v>0</v>
      </c>
      <c r="T232" s="31">
        <f t="shared" si="35"/>
        <v>0</v>
      </c>
      <c r="U232" s="31">
        <f t="shared" si="35"/>
        <v>0</v>
      </c>
      <c r="V232" s="31">
        <f t="shared" si="35"/>
        <v>0</v>
      </c>
      <c r="W232" s="31">
        <f t="shared" si="35"/>
        <v>0</v>
      </c>
      <c r="X232" s="66">
        <f t="shared" si="35"/>
        <v>2639.87191</v>
      </c>
      <c r="Y232" s="59">
        <f>X232/G226*100</f>
        <v>2178.1121369636962</v>
      </c>
    </row>
    <row r="233" spans="1:25" ht="32.25" outlineLevel="5" thickBot="1">
      <c r="A233" s="88" t="s">
        <v>100</v>
      </c>
      <c r="B233" s="92">
        <v>951</v>
      </c>
      <c r="C233" s="93" t="s">
        <v>11</v>
      </c>
      <c r="D233" s="93" t="s">
        <v>299</v>
      </c>
      <c r="E233" s="93" t="s">
        <v>95</v>
      </c>
      <c r="F233" s="93"/>
      <c r="G233" s="144">
        <f>G234</f>
        <v>0</v>
      </c>
      <c r="H233" s="26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44"/>
      <c r="X233" s="65">
        <v>2639.87191</v>
      </c>
      <c r="Y233" s="59">
        <f>X233/G227*100</f>
        <v>2178.1121369636962</v>
      </c>
    </row>
    <row r="234" spans="1:25" ht="32.25" outlineLevel="5" thickBot="1">
      <c r="A234" s="88" t="s">
        <v>101</v>
      </c>
      <c r="B234" s="92">
        <v>951</v>
      </c>
      <c r="C234" s="93" t="s">
        <v>11</v>
      </c>
      <c r="D234" s="93" t="s">
        <v>299</v>
      </c>
      <c r="E234" s="93" t="s">
        <v>96</v>
      </c>
      <c r="F234" s="93"/>
      <c r="G234" s="144"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158</v>
      </c>
      <c r="B235" s="21">
        <v>951</v>
      </c>
      <c r="C235" s="6" t="s">
        <v>11</v>
      </c>
      <c r="D235" s="6" t="s">
        <v>404</v>
      </c>
      <c r="E235" s="6" t="s">
        <v>5</v>
      </c>
      <c r="F235" s="6"/>
      <c r="G235" s="148">
        <f>G236</f>
        <v>50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11" outlineLevel="5" thickBot="1">
      <c r="A236" s="158" t="s">
        <v>403</v>
      </c>
      <c r="B236" s="92">
        <v>951</v>
      </c>
      <c r="C236" s="93" t="s">
        <v>11</v>
      </c>
      <c r="D236" s="164" t="s">
        <v>404</v>
      </c>
      <c r="E236" s="164" t="s">
        <v>387</v>
      </c>
      <c r="F236" s="164"/>
      <c r="G236" s="165">
        <v>50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5" t="s">
        <v>405</v>
      </c>
      <c r="B237" s="21">
        <v>951</v>
      </c>
      <c r="C237" s="6" t="s">
        <v>11</v>
      </c>
      <c r="D237" s="6" t="s">
        <v>406</v>
      </c>
      <c r="E237" s="6" t="s">
        <v>5</v>
      </c>
      <c r="F237" s="6"/>
      <c r="G237" s="148">
        <f>G238</f>
        <v>31.284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11" outlineLevel="5" thickBot="1">
      <c r="A238" s="158" t="s">
        <v>403</v>
      </c>
      <c r="B238" s="92">
        <v>951</v>
      </c>
      <c r="C238" s="93" t="s">
        <v>11</v>
      </c>
      <c r="D238" s="164" t="s">
        <v>406</v>
      </c>
      <c r="E238" s="164" t="s">
        <v>387</v>
      </c>
      <c r="F238" s="164"/>
      <c r="G238" s="165">
        <v>31.284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4" t="s">
        <v>232</v>
      </c>
      <c r="B239" s="90">
        <v>951</v>
      </c>
      <c r="C239" s="91" t="s">
        <v>11</v>
      </c>
      <c r="D239" s="91" t="s">
        <v>296</v>
      </c>
      <c r="E239" s="91" t="s">
        <v>5</v>
      </c>
      <c r="F239" s="91"/>
      <c r="G239" s="16">
        <f>G240</f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159</v>
      </c>
      <c r="B240" s="21">
        <v>951</v>
      </c>
      <c r="C240" s="6" t="s">
        <v>11</v>
      </c>
      <c r="D240" s="6" t="s">
        <v>300</v>
      </c>
      <c r="E240" s="6" t="s">
        <v>5</v>
      </c>
      <c r="F240" s="6"/>
      <c r="G240" s="7">
        <f>G241</f>
        <v>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8" t="s">
        <v>100</v>
      </c>
      <c r="B241" s="92">
        <v>951</v>
      </c>
      <c r="C241" s="93" t="s">
        <v>11</v>
      </c>
      <c r="D241" s="93" t="s">
        <v>300</v>
      </c>
      <c r="E241" s="93" t="s">
        <v>95</v>
      </c>
      <c r="F241" s="93"/>
      <c r="G241" s="98">
        <f>G242</f>
        <v>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6" thickBot="1">
      <c r="A242" s="88" t="s">
        <v>101</v>
      </c>
      <c r="B242" s="92">
        <v>951</v>
      </c>
      <c r="C242" s="93" t="s">
        <v>11</v>
      </c>
      <c r="D242" s="93" t="s">
        <v>300</v>
      </c>
      <c r="E242" s="93" t="s">
        <v>96</v>
      </c>
      <c r="F242" s="93"/>
      <c r="G242" s="98">
        <v>0</v>
      </c>
      <c r="H242" s="29" t="e">
        <f>#REF!+H243</f>
        <v>#REF!</v>
      </c>
      <c r="I242" s="29" t="e">
        <f>#REF!+I243</f>
        <v>#REF!</v>
      </c>
      <c r="J242" s="29" t="e">
        <f>#REF!+J243</f>
        <v>#REF!</v>
      </c>
      <c r="K242" s="29" t="e">
        <f>#REF!+K243</f>
        <v>#REF!</v>
      </c>
      <c r="L242" s="29" t="e">
        <f>#REF!+L243</f>
        <v>#REF!</v>
      </c>
      <c r="M242" s="29" t="e">
        <f>#REF!+M243</f>
        <v>#REF!</v>
      </c>
      <c r="N242" s="29" t="e">
        <f>#REF!+N243</f>
        <v>#REF!</v>
      </c>
      <c r="O242" s="29" t="e">
        <f>#REF!+O243</f>
        <v>#REF!</v>
      </c>
      <c r="P242" s="29" t="e">
        <f>#REF!+P243</f>
        <v>#REF!</v>
      </c>
      <c r="Q242" s="29" t="e">
        <f>#REF!+Q243</f>
        <v>#REF!</v>
      </c>
      <c r="R242" s="29" t="e">
        <f>#REF!+R243</f>
        <v>#REF!</v>
      </c>
      <c r="S242" s="29" t="e">
        <f>#REF!+S243</f>
        <v>#REF!</v>
      </c>
      <c r="T242" s="29" t="e">
        <f>#REF!+T243</f>
        <v>#REF!</v>
      </c>
      <c r="U242" s="29" t="e">
        <f>#REF!+U243</f>
        <v>#REF!</v>
      </c>
      <c r="V242" s="29" t="e">
        <f>#REF!+V243</f>
        <v>#REF!</v>
      </c>
      <c r="W242" s="29" t="e">
        <f>#REF!+W243</f>
        <v>#REF!</v>
      </c>
      <c r="X242" s="73" t="e">
        <f>#REF!+X243</f>
        <v>#REF!</v>
      </c>
      <c r="Y242" s="59" t="e">
        <f>X242/G234*100</f>
        <v>#REF!</v>
      </c>
    </row>
    <row r="243" spans="1:25" ht="16.5" outlineLevel="3" thickBot="1">
      <c r="A243" s="108" t="s">
        <v>56</v>
      </c>
      <c r="B243" s="18">
        <v>951</v>
      </c>
      <c r="C243" s="39" t="s">
        <v>48</v>
      </c>
      <c r="D243" s="39" t="s">
        <v>264</v>
      </c>
      <c r="E243" s="39" t="s">
        <v>5</v>
      </c>
      <c r="F243" s="39"/>
      <c r="G243" s="157">
        <f>G272+G244+G250</f>
        <v>21093.42199</v>
      </c>
      <c r="H243" s="31">
        <f aca="true" t="shared" si="36" ref="H243:X243">H245+H291</f>
        <v>0</v>
      </c>
      <c r="I243" s="31">
        <f t="shared" si="36"/>
        <v>0</v>
      </c>
      <c r="J243" s="31">
        <f t="shared" si="36"/>
        <v>0</v>
      </c>
      <c r="K243" s="31">
        <f t="shared" si="36"/>
        <v>0</v>
      </c>
      <c r="L243" s="31">
        <f t="shared" si="36"/>
        <v>0</v>
      </c>
      <c r="M243" s="31">
        <f t="shared" si="36"/>
        <v>0</v>
      </c>
      <c r="N243" s="31">
        <f t="shared" si="36"/>
        <v>0</v>
      </c>
      <c r="O243" s="31">
        <f t="shared" si="36"/>
        <v>0</v>
      </c>
      <c r="P243" s="31">
        <f t="shared" si="36"/>
        <v>0</v>
      </c>
      <c r="Q243" s="31">
        <f t="shared" si="36"/>
        <v>0</v>
      </c>
      <c r="R243" s="31">
        <f t="shared" si="36"/>
        <v>0</v>
      </c>
      <c r="S243" s="31">
        <f t="shared" si="36"/>
        <v>0</v>
      </c>
      <c r="T243" s="31">
        <f t="shared" si="36"/>
        <v>0</v>
      </c>
      <c r="U243" s="31">
        <f t="shared" si="36"/>
        <v>0</v>
      </c>
      <c r="V243" s="31">
        <f t="shared" si="36"/>
        <v>0</v>
      </c>
      <c r="W243" s="31">
        <f t="shared" si="36"/>
        <v>0</v>
      </c>
      <c r="X243" s="66">
        <f t="shared" si="36"/>
        <v>5468.4002</v>
      </c>
      <c r="Y243" s="59">
        <f>X243/G235*100</f>
        <v>10936.8004</v>
      </c>
    </row>
    <row r="244" spans="1:25" ht="16.5" outlineLevel="3" thickBot="1">
      <c r="A244" s="80" t="s">
        <v>218</v>
      </c>
      <c r="B244" s="19">
        <v>951</v>
      </c>
      <c r="C244" s="9" t="s">
        <v>220</v>
      </c>
      <c r="D244" s="9" t="s">
        <v>264</v>
      </c>
      <c r="E244" s="9" t="s">
        <v>5</v>
      </c>
      <c r="F244" s="9"/>
      <c r="G244" s="143">
        <f>G245</f>
        <v>3513.55215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66"/>
      <c r="Y244" s="59"/>
    </row>
    <row r="245" spans="1:25" ht="35.25" customHeight="1" outlineLevel="3" thickBot="1">
      <c r="A245" s="112" t="s">
        <v>135</v>
      </c>
      <c r="B245" s="19">
        <v>951</v>
      </c>
      <c r="C245" s="9" t="s">
        <v>220</v>
      </c>
      <c r="D245" s="9" t="s">
        <v>265</v>
      </c>
      <c r="E245" s="9" t="s">
        <v>5</v>
      </c>
      <c r="F245" s="9"/>
      <c r="G245" s="143">
        <f>G246</f>
        <v>3513.55215</v>
      </c>
      <c r="H245" s="32">
        <f aca="true" t="shared" si="37" ref="H245:X245">H246</f>
        <v>0</v>
      </c>
      <c r="I245" s="32">
        <f t="shared" si="37"/>
        <v>0</v>
      </c>
      <c r="J245" s="32">
        <f t="shared" si="37"/>
        <v>0</v>
      </c>
      <c r="K245" s="32">
        <f t="shared" si="37"/>
        <v>0</v>
      </c>
      <c r="L245" s="32">
        <f t="shared" si="37"/>
        <v>0</v>
      </c>
      <c r="M245" s="32">
        <f t="shared" si="37"/>
        <v>0</v>
      </c>
      <c r="N245" s="32">
        <f t="shared" si="37"/>
        <v>0</v>
      </c>
      <c r="O245" s="32">
        <f t="shared" si="37"/>
        <v>0</v>
      </c>
      <c r="P245" s="32">
        <f t="shared" si="37"/>
        <v>0</v>
      </c>
      <c r="Q245" s="32">
        <f t="shared" si="37"/>
        <v>0</v>
      </c>
      <c r="R245" s="32">
        <f t="shared" si="37"/>
        <v>0</v>
      </c>
      <c r="S245" s="32">
        <f t="shared" si="37"/>
        <v>0</v>
      </c>
      <c r="T245" s="32">
        <f t="shared" si="37"/>
        <v>0</v>
      </c>
      <c r="U245" s="32">
        <f t="shared" si="37"/>
        <v>0</v>
      </c>
      <c r="V245" s="32">
        <f t="shared" si="37"/>
        <v>0</v>
      </c>
      <c r="W245" s="32">
        <f t="shared" si="37"/>
        <v>0</v>
      </c>
      <c r="X245" s="67">
        <f t="shared" si="37"/>
        <v>468.4002</v>
      </c>
      <c r="Y245" s="59" t="e">
        <f>X245/G239*100</f>
        <v>#DIV/0!</v>
      </c>
    </row>
    <row r="246" spans="1:25" ht="32.25" outlineLevel="5" thickBot="1">
      <c r="A246" s="112" t="s">
        <v>136</v>
      </c>
      <c r="B246" s="19">
        <v>951</v>
      </c>
      <c r="C246" s="9" t="s">
        <v>220</v>
      </c>
      <c r="D246" s="9" t="s">
        <v>266</v>
      </c>
      <c r="E246" s="9" t="s">
        <v>5</v>
      </c>
      <c r="F246" s="9"/>
      <c r="G246" s="143">
        <f>G247</f>
        <v>3513.55215</v>
      </c>
      <c r="H246" s="2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4"/>
      <c r="X246" s="65">
        <v>468.4002</v>
      </c>
      <c r="Y246" s="59" t="e">
        <f>X246/G240*100</f>
        <v>#DIV/0!</v>
      </c>
    </row>
    <row r="247" spans="1:25" ht="16.5" outlineLevel="5" thickBot="1">
      <c r="A247" s="149" t="s">
        <v>219</v>
      </c>
      <c r="B247" s="90">
        <v>951</v>
      </c>
      <c r="C247" s="91" t="s">
        <v>220</v>
      </c>
      <c r="D247" s="91" t="s">
        <v>301</v>
      </c>
      <c r="E247" s="91" t="s">
        <v>5</v>
      </c>
      <c r="F247" s="91"/>
      <c r="G247" s="145">
        <f>G248</f>
        <v>3513.55215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100</v>
      </c>
      <c r="B248" s="21">
        <v>951</v>
      </c>
      <c r="C248" s="6" t="s">
        <v>220</v>
      </c>
      <c r="D248" s="6" t="s">
        <v>301</v>
      </c>
      <c r="E248" s="6" t="s">
        <v>95</v>
      </c>
      <c r="F248" s="6"/>
      <c r="G248" s="148">
        <f>G249</f>
        <v>3513.55215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8" t="s">
        <v>101</v>
      </c>
      <c r="B249" s="92">
        <v>951</v>
      </c>
      <c r="C249" s="93" t="s">
        <v>220</v>
      </c>
      <c r="D249" s="93" t="s">
        <v>301</v>
      </c>
      <c r="E249" s="93" t="s">
        <v>96</v>
      </c>
      <c r="F249" s="93"/>
      <c r="G249" s="144">
        <v>3513.55215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16.5" outlineLevel="5" thickBot="1">
      <c r="A250" s="80" t="s">
        <v>250</v>
      </c>
      <c r="B250" s="19">
        <v>951</v>
      </c>
      <c r="C250" s="9" t="s">
        <v>252</v>
      </c>
      <c r="D250" s="9" t="s">
        <v>264</v>
      </c>
      <c r="E250" s="9" t="s">
        <v>5</v>
      </c>
      <c r="F250" s="93"/>
      <c r="G250" s="143">
        <f>G251</f>
        <v>17579.13984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16.5" outlineLevel="5" thickBot="1">
      <c r="A251" s="13" t="s">
        <v>160</v>
      </c>
      <c r="B251" s="19">
        <v>951</v>
      </c>
      <c r="C251" s="9" t="s">
        <v>252</v>
      </c>
      <c r="D251" s="9" t="s">
        <v>264</v>
      </c>
      <c r="E251" s="9" t="s">
        <v>5</v>
      </c>
      <c r="F251" s="93"/>
      <c r="G251" s="143">
        <f>G252</f>
        <v>17579.13984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94" t="s">
        <v>234</v>
      </c>
      <c r="B252" s="90">
        <v>951</v>
      </c>
      <c r="C252" s="91" t="s">
        <v>252</v>
      </c>
      <c r="D252" s="91" t="s">
        <v>302</v>
      </c>
      <c r="E252" s="91" t="s">
        <v>5</v>
      </c>
      <c r="F252" s="91"/>
      <c r="G252" s="145">
        <f>G257+G253+G260+G263+G266+G269</f>
        <v>17579.13984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48" outlineLevel="5" thickBot="1">
      <c r="A253" s="5" t="s">
        <v>217</v>
      </c>
      <c r="B253" s="21">
        <v>951</v>
      </c>
      <c r="C253" s="6" t="s">
        <v>252</v>
      </c>
      <c r="D253" s="6" t="s">
        <v>303</v>
      </c>
      <c r="E253" s="6" t="s">
        <v>5</v>
      </c>
      <c r="F253" s="6"/>
      <c r="G253" s="148">
        <f>G254</f>
        <v>3577.5280000000002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8" t="s">
        <v>100</v>
      </c>
      <c r="B254" s="92">
        <v>951</v>
      </c>
      <c r="C254" s="93" t="s">
        <v>252</v>
      </c>
      <c r="D254" s="93" t="s">
        <v>303</v>
      </c>
      <c r="E254" s="93" t="s">
        <v>95</v>
      </c>
      <c r="F254" s="93"/>
      <c r="G254" s="144">
        <f>G256+G255</f>
        <v>3577.5280000000002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8" t="s">
        <v>374</v>
      </c>
      <c r="B255" s="92">
        <v>951</v>
      </c>
      <c r="C255" s="93" t="s">
        <v>252</v>
      </c>
      <c r="D255" s="93" t="s">
        <v>303</v>
      </c>
      <c r="E255" s="93" t="s">
        <v>373</v>
      </c>
      <c r="F255" s="93"/>
      <c r="G255" s="144">
        <v>1643.888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8" t="s">
        <v>101</v>
      </c>
      <c r="B256" s="92">
        <v>951</v>
      </c>
      <c r="C256" s="93" t="s">
        <v>252</v>
      </c>
      <c r="D256" s="93" t="s">
        <v>303</v>
      </c>
      <c r="E256" s="93" t="s">
        <v>96</v>
      </c>
      <c r="F256" s="93"/>
      <c r="G256" s="144">
        <v>1933.64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5" t="s">
        <v>251</v>
      </c>
      <c r="B257" s="21">
        <v>951</v>
      </c>
      <c r="C257" s="6" t="s">
        <v>252</v>
      </c>
      <c r="D257" s="6" t="s">
        <v>304</v>
      </c>
      <c r="E257" s="6" t="s">
        <v>5</v>
      </c>
      <c r="F257" s="6"/>
      <c r="G257" s="148">
        <f>G258</f>
        <v>364.0228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100</v>
      </c>
      <c r="B258" s="92">
        <v>951</v>
      </c>
      <c r="C258" s="93" t="s">
        <v>252</v>
      </c>
      <c r="D258" s="93" t="s">
        <v>304</v>
      </c>
      <c r="E258" s="93" t="s">
        <v>95</v>
      </c>
      <c r="F258" s="93"/>
      <c r="G258" s="144">
        <f>G259</f>
        <v>364.0228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252</v>
      </c>
      <c r="D259" s="93" t="s">
        <v>304</v>
      </c>
      <c r="E259" s="93" t="s">
        <v>96</v>
      </c>
      <c r="F259" s="93"/>
      <c r="G259" s="144">
        <v>364.0228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48" outlineLevel="5" thickBot="1">
      <c r="A260" s="5" t="s">
        <v>407</v>
      </c>
      <c r="B260" s="21">
        <v>951</v>
      </c>
      <c r="C260" s="6" t="s">
        <v>252</v>
      </c>
      <c r="D260" s="6" t="s">
        <v>413</v>
      </c>
      <c r="E260" s="6" t="s">
        <v>5</v>
      </c>
      <c r="F260" s="6"/>
      <c r="G260" s="148">
        <f>G261</f>
        <v>535.45443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100</v>
      </c>
      <c r="B261" s="92">
        <v>951</v>
      </c>
      <c r="C261" s="93" t="s">
        <v>252</v>
      </c>
      <c r="D261" s="93" t="s">
        <v>413</v>
      </c>
      <c r="E261" s="93" t="s">
        <v>95</v>
      </c>
      <c r="F261" s="93"/>
      <c r="G261" s="144">
        <f>G262</f>
        <v>535.45443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8" t="s">
        <v>374</v>
      </c>
      <c r="B262" s="92">
        <v>951</v>
      </c>
      <c r="C262" s="93" t="s">
        <v>252</v>
      </c>
      <c r="D262" s="93" t="s">
        <v>413</v>
      </c>
      <c r="E262" s="93" t="s">
        <v>373</v>
      </c>
      <c r="F262" s="93"/>
      <c r="G262" s="144">
        <v>535.45443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63.75" outlineLevel="5" thickBot="1">
      <c r="A263" s="5" t="s">
        <v>408</v>
      </c>
      <c r="B263" s="21">
        <v>951</v>
      </c>
      <c r="C263" s="6" t="s">
        <v>252</v>
      </c>
      <c r="D263" s="6" t="s">
        <v>414</v>
      </c>
      <c r="E263" s="6" t="s">
        <v>5</v>
      </c>
      <c r="F263" s="6"/>
      <c r="G263" s="148">
        <f>G264</f>
        <v>10374.616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88" t="s">
        <v>409</v>
      </c>
      <c r="B264" s="92">
        <v>951</v>
      </c>
      <c r="C264" s="93" t="s">
        <v>252</v>
      </c>
      <c r="D264" s="93" t="s">
        <v>414</v>
      </c>
      <c r="E264" s="93" t="s">
        <v>415</v>
      </c>
      <c r="F264" s="93"/>
      <c r="G264" s="144">
        <f>G265</f>
        <v>10374.616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88" t="s">
        <v>410</v>
      </c>
      <c r="B265" s="92">
        <v>951</v>
      </c>
      <c r="C265" s="93" t="s">
        <v>252</v>
      </c>
      <c r="D265" s="93" t="s">
        <v>414</v>
      </c>
      <c r="E265" s="93" t="s">
        <v>416</v>
      </c>
      <c r="F265" s="93"/>
      <c r="G265" s="144">
        <v>10374.616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48" outlineLevel="5" thickBot="1">
      <c r="A266" s="5" t="s">
        <v>411</v>
      </c>
      <c r="B266" s="21">
        <v>951</v>
      </c>
      <c r="C266" s="6" t="s">
        <v>252</v>
      </c>
      <c r="D266" s="6" t="s">
        <v>417</v>
      </c>
      <c r="E266" s="6" t="s">
        <v>5</v>
      </c>
      <c r="F266" s="6"/>
      <c r="G266" s="148">
        <f>G267</f>
        <v>133.86361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100</v>
      </c>
      <c r="B267" s="92">
        <v>951</v>
      </c>
      <c r="C267" s="93" t="s">
        <v>252</v>
      </c>
      <c r="D267" s="93" t="s">
        <v>417</v>
      </c>
      <c r="E267" s="93" t="s">
        <v>95</v>
      </c>
      <c r="F267" s="93"/>
      <c r="G267" s="144">
        <f>G268</f>
        <v>133.86361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8" t="s">
        <v>374</v>
      </c>
      <c r="B268" s="92">
        <v>951</v>
      </c>
      <c r="C268" s="93" t="s">
        <v>252</v>
      </c>
      <c r="D268" s="93" t="s">
        <v>417</v>
      </c>
      <c r="E268" s="93" t="s">
        <v>373</v>
      </c>
      <c r="F268" s="93"/>
      <c r="G268" s="144">
        <v>133.86361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48" outlineLevel="5" thickBot="1">
      <c r="A269" s="5" t="s">
        <v>412</v>
      </c>
      <c r="B269" s="21">
        <v>951</v>
      </c>
      <c r="C269" s="6" t="s">
        <v>252</v>
      </c>
      <c r="D269" s="6" t="s">
        <v>418</v>
      </c>
      <c r="E269" s="6" t="s">
        <v>5</v>
      </c>
      <c r="F269" s="6"/>
      <c r="G269" s="148">
        <f>G270</f>
        <v>2593.655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16.5" outlineLevel="5" thickBot="1">
      <c r="A270" s="88" t="s">
        <v>409</v>
      </c>
      <c r="B270" s="92">
        <v>951</v>
      </c>
      <c r="C270" s="93" t="s">
        <v>252</v>
      </c>
      <c r="D270" s="93" t="s">
        <v>418</v>
      </c>
      <c r="E270" s="93" t="s">
        <v>415</v>
      </c>
      <c r="F270" s="93"/>
      <c r="G270" s="144">
        <f>G271</f>
        <v>2593.655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48" outlineLevel="5" thickBot="1">
      <c r="A271" s="88" t="s">
        <v>410</v>
      </c>
      <c r="B271" s="92">
        <v>951</v>
      </c>
      <c r="C271" s="93" t="s">
        <v>252</v>
      </c>
      <c r="D271" s="93" t="s">
        <v>418</v>
      </c>
      <c r="E271" s="93" t="s">
        <v>416</v>
      </c>
      <c r="F271" s="93"/>
      <c r="G271" s="144">
        <v>2593.655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8" t="s">
        <v>33</v>
      </c>
      <c r="B272" s="19">
        <v>951</v>
      </c>
      <c r="C272" s="9" t="s">
        <v>12</v>
      </c>
      <c r="D272" s="9" t="s">
        <v>264</v>
      </c>
      <c r="E272" s="9" t="s">
        <v>5</v>
      </c>
      <c r="F272" s="9"/>
      <c r="G272" s="143">
        <f>G284+G273</f>
        <v>0.73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112" t="s">
        <v>135</v>
      </c>
      <c r="B273" s="19">
        <v>951</v>
      </c>
      <c r="C273" s="9" t="s">
        <v>12</v>
      </c>
      <c r="D273" s="9" t="s">
        <v>265</v>
      </c>
      <c r="E273" s="9" t="s">
        <v>5</v>
      </c>
      <c r="F273" s="9"/>
      <c r="G273" s="10">
        <f>G274</f>
        <v>0.73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32.25" outlineLevel="5" thickBot="1">
      <c r="A274" s="112" t="s">
        <v>136</v>
      </c>
      <c r="B274" s="19">
        <v>951</v>
      </c>
      <c r="C274" s="9" t="s">
        <v>12</v>
      </c>
      <c r="D274" s="9" t="s">
        <v>266</v>
      </c>
      <c r="E274" s="9" t="s">
        <v>5</v>
      </c>
      <c r="F274" s="9"/>
      <c r="G274" s="10">
        <f>G275+G281</f>
        <v>0.73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48" outlineLevel="5" thickBot="1">
      <c r="A275" s="114" t="s">
        <v>200</v>
      </c>
      <c r="B275" s="90">
        <v>951</v>
      </c>
      <c r="C275" s="91" t="s">
        <v>12</v>
      </c>
      <c r="D275" s="91" t="s">
        <v>305</v>
      </c>
      <c r="E275" s="91" t="s">
        <v>5</v>
      </c>
      <c r="F275" s="91"/>
      <c r="G275" s="16">
        <f>G276+G279</f>
        <v>0.73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5" t="s">
        <v>94</v>
      </c>
      <c r="B276" s="21">
        <v>951</v>
      </c>
      <c r="C276" s="6" t="s">
        <v>12</v>
      </c>
      <c r="D276" s="6" t="s">
        <v>305</v>
      </c>
      <c r="E276" s="6" t="s">
        <v>91</v>
      </c>
      <c r="F276" s="6"/>
      <c r="G276" s="7">
        <f>G277+G278</f>
        <v>0.61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88" t="s">
        <v>261</v>
      </c>
      <c r="B277" s="92">
        <v>951</v>
      </c>
      <c r="C277" s="93" t="s">
        <v>12</v>
      </c>
      <c r="D277" s="93" t="s">
        <v>305</v>
      </c>
      <c r="E277" s="93" t="s">
        <v>92</v>
      </c>
      <c r="F277" s="93"/>
      <c r="G277" s="98">
        <v>0.47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48" outlineLevel="5" thickBot="1">
      <c r="A278" s="88" t="s">
        <v>256</v>
      </c>
      <c r="B278" s="92">
        <v>951</v>
      </c>
      <c r="C278" s="93" t="s">
        <v>12</v>
      </c>
      <c r="D278" s="93" t="s">
        <v>305</v>
      </c>
      <c r="E278" s="93" t="s">
        <v>257</v>
      </c>
      <c r="F278" s="93"/>
      <c r="G278" s="98">
        <v>0.14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5" t="s">
        <v>100</v>
      </c>
      <c r="B279" s="21">
        <v>951</v>
      </c>
      <c r="C279" s="6" t="s">
        <v>12</v>
      </c>
      <c r="D279" s="6" t="s">
        <v>305</v>
      </c>
      <c r="E279" s="6" t="s">
        <v>95</v>
      </c>
      <c r="F279" s="6"/>
      <c r="G279" s="7">
        <f>G280</f>
        <v>0.12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88" t="s">
        <v>101</v>
      </c>
      <c r="B280" s="92">
        <v>951</v>
      </c>
      <c r="C280" s="93" t="s">
        <v>12</v>
      </c>
      <c r="D280" s="93" t="s">
        <v>305</v>
      </c>
      <c r="E280" s="93" t="s">
        <v>96</v>
      </c>
      <c r="F280" s="93"/>
      <c r="G280" s="98">
        <v>0.12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94" t="s">
        <v>221</v>
      </c>
      <c r="B281" s="90">
        <v>951</v>
      </c>
      <c r="C281" s="91" t="s">
        <v>12</v>
      </c>
      <c r="D281" s="91" t="s">
        <v>306</v>
      </c>
      <c r="E281" s="91" t="s">
        <v>5</v>
      </c>
      <c r="F281" s="91"/>
      <c r="G281" s="16">
        <f>G282</f>
        <v>0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32.25" outlineLevel="5" thickBot="1">
      <c r="A282" s="5" t="s">
        <v>100</v>
      </c>
      <c r="B282" s="21">
        <v>951</v>
      </c>
      <c r="C282" s="6" t="s">
        <v>12</v>
      </c>
      <c r="D282" s="6" t="s">
        <v>306</v>
      </c>
      <c r="E282" s="6" t="s">
        <v>95</v>
      </c>
      <c r="F282" s="6"/>
      <c r="G282" s="7">
        <f>G283</f>
        <v>0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88" t="s">
        <v>101</v>
      </c>
      <c r="B283" s="92">
        <v>951</v>
      </c>
      <c r="C283" s="93" t="s">
        <v>12</v>
      </c>
      <c r="D283" s="93" t="s">
        <v>306</v>
      </c>
      <c r="E283" s="93" t="s">
        <v>96</v>
      </c>
      <c r="F283" s="93"/>
      <c r="G283" s="98">
        <v>0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16.5" outlineLevel="5" thickBot="1">
      <c r="A284" s="13" t="s">
        <v>160</v>
      </c>
      <c r="B284" s="19">
        <v>951</v>
      </c>
      <c r="C284" s="11" t="s">
        <v>12</v>
      </c>
      <c r="D284" s="11" t="s">
        <v>264</v>
      </c>
      <c r="E284" s="11" t="s">
        <v>5</v>
      </c>
      <c r="F284" s="11"/>
      <c r="G284" s="146">
        <f>G285</f>
        <v>0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8" t="s">
        <v>234</v>
      </c>
      <c r="B285" s="19">
        <v>951</v>
      </c>
      <c r="C285" s="9" t="s">
        <v>12</v>
      </c>
      <c r="D285" s="9" t="s">
        <v>302</v>
      </c>
      <c r="E285" s="9" t="s">
        <v>5</v>
      </c>
      <c r="F285" s="9"/>
      <c r="G285" s="143">
        <f>G286</f>
        <v>0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48" outlineLevel="5" thickBot="1">
      <c r="A286" s="94" t="s">
        <v>217</v>
      </c>
      <c r="B286" s="90">
        <v>951</v>
      </c>
      <c r="C286" s="91" t="s">
        <v>12</v>
      </c>
      <c r="D286" s="91" t="s">
        <v>303</v>
      </c>
      <c r="E286" s="91" t="s">
        <v>5</v>
      </c>
      <c r="F286" s="91"/>
      <c r="G286" s="145">
        <f>G287</f>
        <v>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5" t="s">
        <v>100</v>
      </c>
      <c r="B287" s="21">
        <v>951</v>
      </c>
      <c r="C287" s="6" t="s">
        <v>12</v>
      </c>
      <c r="D287" s="6" t="s">
        <v>303</v>
      </c>
      <c r="E287" s="6" t="s">
        <v>95</v>
      </c>
      <c r="F287" s="6"/>
      <c r="G287" s="148">
        <f>G288</f>
        <v>0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5" thickBot="1">
      <c r="A288" s="88" t="s">
        <v>101</v>
      </c>
      <c r="B288" s="92">
        <v>951</v>
      </c>
      <c r="C288" s="93" t="s">
        <v>12</v>
      </c>
      <c r="D288" s="93" t="s">
        <v>303</v>
      </c>
      <c r="E288" s="93" t="s">
        <v>96</v>
      </c>
      <c r="F288" s="93"/>
      <c r="G288" s="144">
        <v>0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9.5" outlineLevel="5" thickBot="1">
      <c r="A289" s="108" t="s">
        <v>47</v>
      </c>
      <c r="B289" s="18">
        <v>951</v>
      </c>
      <c r="C289" s="14" t="s">
        <v>46</v>
      </c>
      <c r="D289" s="14" t="s">
        <v>264</v>
      </c>
      <c r="E289" s="14" t="s">
        <v>5</v>
      </c>
      <c r="F289" s="14"/>
      <c r="G289" s="142">
        <f>G290+G296+G301</f>
        <v>14971.6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16.5" outlineLevel="5" thickBot="1">
      <c r="A290" s="124" t="s">
        <v>419</v>
      </c>
      <c r="B290" s="18">
        <v>951</v>
      </c>
      <c r="C290" s="39" t="s">
        <v>420</v>
      </c>
      <c r="D290" s="39" t="s">
        <v>264</v>
      </c>
      <c r="E290" s="39" t="s">
        <v>5</v>
      </c>
      <c r="F290" s="39"/>
      <c r="G290" s="157">
        <f>G291</f>
        <v>13355.5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32.25" outlineLevel="4" thickBot="1">
      <c r="A291" s="80" t="s">
        <v>208</v>
      </c>
      <c r="B291" s="19">
        <v>951</v>
      </c>
      <c r="C291" s="9" t="s">
        <v>420</v>
      </c>
      <c r="D291" s="9" t="s">
        <v>307</v>
      </c>
      <c r="E291" s="9" t="s">
        <v>5</v>
      </c>
      <c r="F291" s="9"/>
      <c r="G291" s="143">
        <f>G292</f>
        <v>13355.5</v>
      </c>
      <c r="H291" s="32">
        <f aca="true" t="shared" si="38" ref="H291:X291">H292+H294</f>
        <v>0</v>
      </c>
      <c r="I291" s="32">
        <f t="shared" si="38"/>
        <v>0</v>
      </c>
      <c r="J291" s="32">
        <f t="shared" si="38"/>
        <v>0</v>
      </c>
      <c r="K291" s="32">
        <f t="shared" si="38"/>
        <v>0</v>
      </c>
      <c r="L291" s="32">
        <f t="shared" si="38"/>
        <v>0</v>
      </c>
      <c r="M291" s="32">
        <f t="shared" si="38"/>
        <v>0</v>
      </c>
      <c r="N291" s="32">
        <f t="shared" si="38"/>
        <v>0</v>
      </c>
      <c r="O291" s="32">
        <f t="shared" si="38"/>
        <v>0</v>
      </c>
      <c r="P291" s="32">
        <f t="shared" si="38"/>
        <v>0</v>
      </c>
      <c r="Q291" s="32">
        <f t="shared" si="38"/>
        <v>0</v>
      </c>
      <c r="R291" s="32">
        <f t="shared" si="38"/>
        <v>0</v>
      </c>
      <c r="S291" s="32">
        <f t="shared" si="38"/>
        <v>0</v>
      </c>
      <c r="T291" s="32">
        <f t="shared" si="38"/>
        <v>0</v>
      </c>
      <c r="U291" s="32">
        <f t="shared" si="38"/>
        <v>0</v>
      </c>
      <c r="V291" s="32">
        <f t="shared" si="38"/>
        <v>0</v>
      </c>
      <c r="W291" s="32">
        <f t="shared" si="38"/>
        <v>0</v>
      </c>
      <c r="X291" s="32">
        <f t="shared" si="38"/>
        <v>5000</v>
      </c>
      <c r="Y291" s="59" t="e">
        <f>X291/G285*100</f>
        <v>#DIV/0!</v>
      </c>
    </row>
    <row r="292" spans="1:25" ht="54.75" customHeight="1" outlineLevel="5" thickBot="1">
      <c r="A292" s="125" t="s">
        <v>161</v>
      </c>
      <c r="B292" s="132">
        <v>951</v>
      </c>
      <c r="C292" s="91" t="s">
        <v>420</v>
      </c>
      <c r="D292" s="91" t="s">
        <v>308</v>
      </c>
      <c r="E292" s="91" t="s">
        <v>5</v>
      </c>
      <c r="F292" s="95"/>
      <c r="G292" s="145">
        <f>G293</f>
        <v>13355.5</v>
      </c>
      <c r="H292" s="2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4"/>
      <c r="X292" s="65">
        <v>0</v>
      </c>
      <c r="Y292" s="59" t="e">
        <f>X292/G286*100</f>
        <v>#DIV/0!</v>
      </c>
    </row>
    <row r="293" spans="1:25" ht="36" customHeight="1" outlineLevel="5" thickBot="1">
      <c r="A293" s="5" t="s">
        <v>120</v>
      </c>
      <c r="B293" s="21">
        <v>951</v>
      </c>
      <c r="C293" s="6" t="s">
        <v>420</v>
      </c>
      <c r="D293" s="6" t="s">
        <v>308</v>
      </c>
      <c r="E293" s="6" t="s">
        <v>5</v>
      </c>
      <c r="F293" s="78"/>
      <c r="G293" s="148">
        <f>G294+G295</f>
        <v>13355.5</v>
      </c>
      <c r="H293" s="2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4"/>
      <c r="X293" s="65"/>
      <c r="Y293" s="59"/>
    </row>
    <row r="294" spans="1:25" ht="48" outlineLevel="5" thickBot="1">
      <c r="A294" s="96" t="s">
        <v>209</v>
      </c>
      <c r="B294" s="134">
        <v>951</v>
      </c>
      <c r="C294" s="93" t="s">
        <v>420</v>
      </c>
      <c r="D294" s="93" t="s">
        <v>308</v>
      </c>
      <c r="E294" s="93" t="s">
        <v>89</v>
      </c>
      <c r="F294" s="97"/>
      <c r="G294" s="163">
        <v>13355.5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5000</v>
      </c>
      <c r="Y294" s="59" t="e">
        <f>X294/G288*100</f>
        <v>#DIV/0!</v>
      </c>
    </row>
    <row r="295" spans="1:25" ht="19.5" outlineLevel="5" thickBot="1">
      <c r="A295" s="96" t="s">
        <v>87</v>
      </c>
      <c r="B295" s="134">
        <v>951</v>
      </c>
      <c r="C295" s="93" t="s">
        <v>420</v>
      </c>
      <c r="D295" s="93" t="s">
        <v>359</v>
      </c>
      <c r="E295" s="93" t="s">
        <v>88</v>
      </c>
      <c r="F295" s="97"/>
      <c r="G295" s="144">
        <v>0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24" t="s">
        <v>58</v>
      </c>
      <c r="B296" s="18">
        <v>951</v>
      </c>
      <c r="C296" s="39" t="s">
        <v>57</v>
      </c>
      <c r="D296" s="39" t="s">
        <v>264</v>
      </c>
      <c r="E296" s="39" t="s">
        <v>5</v>
      </c>
      <c r="F296" s="39"/>
      <c r="G296" s="119">
        <f>G297</f>
        <v>32.1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19.5" outlineLevel="6" thickBot="1">
      <c r="A297" s="8" t="s">
        <v>235</v>
      </c>
      <c r="B297" s="19">
        <v>951</v>
      </c>
      <c r="C297" s="9" t="s">
        <v>57</v>
      </c>
      <c r="D297" s="9" t="s">
        <v>309</v>
      </c>
      <c r="E297" s="9" t="s">
        <v>5</v>
      </c>
      <c r="F297" s="9"/>
      <c r="G297" s="10">
        <f>G298</f>
        <v>32.1</v>
      </c>
      <c r="H297" s="29">
        <f aca="true" t="shared" si="39" ref="H297:X297">H305+H310</f>
        <v>0</v>
      </c>
      <c r="I297" s="29">
        <f t="shared" si="39"/>
        <v>0</v>
      </c>
      <c r="J297" s="29">
        <f t="shared" si="39"/>
        <v>0</v>
      </c>
      <c r="K297" s="29">
        <f t="shared" si="39"/>
        <v>0</v>
      </c>
      <c r="L297" s="29">
        <f t="shared" si="39"/>
        <v>0</v>
      </c>
      <c r="M297" s="29">
        <f t="shared" si="39"/>
        <v>0</v>
      </c>
      <c r="N297" s="29">
        <f t="shared" si="39"/>
        <v>0</v>
      </c>
      <c r="O297" s="29">
        <f t="shared" si="39"/>
        <v>0</v>
      </c>
      <c r="P297" s="29">
        <f t="shared" si="39"/>
        <v>0</v>
      </c>
      <c r="Q297" s="29">
        <f t="shared" si="39"/>
        <v>0</v>
      </c>
      <c r="R297" s="29">
        <f t="shared" si="39"/>
        <v>0</v>
      </c>
      <c r="S297" s="29">
        <f t="shared" si="39"/>
        <v>0</v>
      </c>
      <c r="T297" s="29">
        <f t="shared" si="39"/>
        <v>0</v>
      </c>
      <c r="U297" s="29">
        <f t="shared" si="39"/>
        <v>0</v>
      </c>
      <c r="V297" s="29">
        <f t="shared" si="39"/>
        <v>0</v>
      </c>
      <c r="W297" s="29">
        <f t="shared" si="39"/>
        <v>0</v>
      </c>
      <c r="X297" s="73">
        <f t="shared" si="39"/>
        <v>1409.01825</v>
      </c>
      <c r="Y297" s="59">
        <f>X297/G291*100</f>
        <v>10.550097338175284</v>
      </c>
    </row>
    <row r="298" spans="1:25" ht="48" outlineLevel="6" thickBot="1">
      <c r="A298" s="114" t="s">
        <v>162</v>
      </c>
      <c r="B298" s="90">
        <v>951</v>
      </c>
      <c r="C298" s="91" t="s">
        <v>57</v>
      </c>
      <c r="D298" s="91" t="s">
        <v>310</v>
      </c>
      <c r="E298" s="91" t="s">
        <v>5</v>
      </c>
      <c r="F298" s="91"/>
      <c r="G298" s="16">
        <f>G299</f>
        <v>32.1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5" t="s">
        <v>100</v>
      </c>
      <c r="B299" s="21">
        <v>951</v>
      </c>
      <c r="C299" s="6" t="s">
        <v>57</v>
      </c>
      <c r="D299" s="6" t="s">
        <v>310</v>
      </c>
      <c r="E299" s="6" t="s">
        <v>95</v>
      </c>
      <c r="F299" s="6"/>
      <c r="G299" s="7">
        <f>G300</f>
        <v>32.1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32.25" outlineLevel="6" thickBot="1">
      <c r="A300" s="88" t="s">
        <v>101</v>
      </c>
      <c r="B300" s="92">
        <v>951</v>
      </c>
      <c r="C300" s="93" t="s">
        <v>57</v>
      </c>
      <c r="D300" s="93" t="s">
        <v>310</v>
      </c>
      <c r="E300" s="93" t="s">
        <v>96</v>
      </c>
      <c r="F300" s="93"/>
      <c r="G300" s="98">
        <v>32.1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19.5" outlineLevel="6" thickBot="1">
      <c r="A301" s="124" t="s">
        <v>34</v>
      </c>
      <c r="B301" s="18">
        <v>951</v>
      </c>
      <c r="C301" s="39" t="s">
        <v>13</v>
      </c>
      <c r="D301" s="39" t="s">
        <v>264</v>
      </c>
      <c r="E301" s="39" t="s">
        <v>5</v>
      </c>
      <c r="F301" s="39"/>
      <c r="G301" s="157">
        <f>G302</f>
        <v>1584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2" t="s">
        <v>135</v>
      </c>
      <c r="B302" s="19">
        <v>951</v>
      </c>
      <c r="C302" s="9" t="s">
        <v>13</v>
      </c>
      <c r="D302" s="9" t="s">
        <v>265</v>
      </c>
      <c r="E302" s="9" t="s">
        <v>5</v>
      </c>
      <c r="F302" s="9"/>
      <c r="G302" s="143">
        <f>G303</f>
        <v>1584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32.25" outlineLevel="6" thickBot="1">
      <c r="A303" s="112" t="s">
        <v>136</v>
      </c>
      <c r="B303" s="19">
        <v>951</v>
      </c>
      <c r="C303" s="11" t="s">
        <v>13</v>
      </c>
      <c r="D303" s="11" t="s">
        <v>266</v>
      </c>
      <c r="E303" s="11" t="s">
        <v>5</v>
      </c>
      <c r="F303" s="11"/>
      <c r="G303" s="146">
        <f>G304</f>
        <v>1584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48" outlineLevel="6" thickBot="1">
      <c r="A304" s="113" t="s">
        <v>207</v>
      </c>
      <c r="B304" s="130">
        <v>951</v>
      </c>
      <c r="C304" s="91" t="s">
        <v>13</v>
      </c>
      <c r="D304" s="91" t="s">
        <v>268</v>
      </c>
      <c r="E304" s="91" t="s">
        <v>5</v>
      </c>
      <c r="F304" s="91"/>
      <c r="G304" s="145">
        <f>G305+G309</f>
        <v>1584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5" t="s">
        <v>94</v>
      </c>
      <c r="B305" s="21">
        <v>951</v>
      </c>
      <c r="C305" s="6" t="s">
        <v>13</v>
      </c>
      <c r="D305" s="6" t="s">
        <v>268</v>
      </c>
      <c r="E305" s="6" t="s">
        <v>91</v>
      </c>
      <c r="F305" s="6"/>
      <c r="G305" s="148">
        <f>G306+G307+G308</f>
        <v>1584</v>
      </c>
      <c r="H305" s="10">
        <f aca="true" t="shared" si="40" ref="H305:X306">H306</f>
        <v>0</v>
      </c>
      <c r="I305" s="10">
        <f t="shared" si="40"/>
        <v>0</v>
      </c>
      <c r="J305" s="10">
        <f t="shared" si="40"/>
        <v>0</v>
      </c>
      <c r="K305" s="10">
        <f t="shared" si="40"/>
        <v>0</v>
      </c>
      <c r="L305" s="10">
        <f t="shared" si="40"/>
        <v>0</v>
      </c>
      <c r="M305" s="10">
        <f t="shared" si="40"/>
        <v>0</v>
      </c>
      <c r="N305" s="10">
        <f t="shared" si="40"/>
        <v>0</v>
      </c>
      <c r="O305" s="10">
        <f t="shared" si="40"/>
        <v>0</v>
      </c>
      <c r="P305" s="10">
        <f t="shared" si="40"/>
        <v>0</v>
      </c>
      <c r="Q305" s="10">
        <f t="shared" si="40"/>
        <v>0</v>
      </c>
      <c r="R305" s="10">
        <f t="shared" si="40"/>
        <v>0</v>
      </c>
      <c r="S305" s="10">
        <f t="shared" si="40"/>
        <v>0</v>
      </c>
      <c r="T305" s="10">
        <f t="shared" si="40"/>
        <v>0</v>
      </c>
      <c r="U305" s="10">
        <f t="shared" si="40"/>
        <v>0</v>
      </c>
      <c r="V305" s="10">
        <f t="shared" si="40"/>
        <v>0</v>
      </c>
      <c r="W305" s="10">
        <f t="shared" si="40"/>
        <v>0</v>
      </c>
      <c r="X305" s="66">
        <f t="shared" si="40"/>
        <v>0</v>
      </c>
      <c r="Y305" s="59">
        <f>X305/G299*100</f>
        <v>0</v>
      </c>
    </row>
    <row r="306" spans="1:25" ht="32.25" outlineLevel="6" thickBot="1">
      <c r="A306" s="88" t="s">
        <v>261</v>
      </c>
      <c r="B306" s="92">
        <v>951</v>
      </c>
      <c r="C306" s="93" t="s">
        <v>13</v>
      </c>
      <c r="D306" s="93" t="s">
        <v>268</v>
      </c>
      <c r="E306" s="93" t="s">
        <v>92</v>
      </c>
      <c r="F306" s="93"/>
      <c r="G306" s="144">
        <v>1204.7</v>
      </c>
      <c r="H306" s="12">
        <f t="shared" si="40"/>
        <v>0</v>
      </c>
      <c r="I306" s="12">
        <f t="shared" si="40"/>
        <v>0</v>
      </c>
      <c r="J306" s="12">
        <f t="shared" si="40"/>
        <v>0</v>
      </c>
      <c r="K306" s="12">
        <f t="shared" si="40"/>
        <v>0</v>
      </c>
      <c r="L306" s="12">
        <f t="shared" si="40"/>
        <v>0</v>
      </c>
      <c r="M306" s="12">
        <f t="shared" si="40"/>
        <v>0</v>
      </c>
      <c r="N306" s="12">
        <f t="shared" si="40"/>
        <v>0</v>
      </c>
      <c r="O306" s="12">
        <f t="shared" si="40"/>
        <v>0</v>
      </c>
      <c r="P306" s="12">
        <f t="shared" si="40"/>
        <v>0</v>
      </c>
      <c r="Q306" s="12">
        <f t="shared" si="40"/>
        <v>0</v>
      </c>
      <c r="R306" s="12">
        <f t="shared" si="40"/>
        <v>0</v>
      </c>
      <c r="S306" s="12">
        <f t="shared" si="40"/>
        <v>0</v>
      </c>
      <c r="T306" s="12">
        <f t="shared" si="40"/>
        <v>0</v>
      </c>
      <c r="U306" s="12">
        <f t="shared" si="40"/>
        <v>0</v>
      </c>
      <c r="V306" s="12">
        <f t="shared" si="40"/>
        <v>0</v>
      </c>
      <c r="W306" s="12">
        <f t="shared" si="40"/>
        <v>0</v>
      </c>
      <c r="X306" s="67">
        <f t="shared" si="40"/>
        <v>0</v>
      </c>
      <c r="Y306" s="59">
        <f>X306/G300*100</f>
        <v>0</v>
      </c>
    </row>
    <row r="307" spans="1:25" ht="48" outlineLevel="6" thickBot="1">
      <c r="A307" s="88" t="s">
        <v>263</v>
      </c>
      <c r="B307" s="92">
        <v>951</v>
      </c>
      <c r="C307" s="93" t="s">
        <v>13</v>
      </c>
      <c r="D307" s="93" t="s">
        <v>268</v>
      </c>
      <c r="E307" s="93" t="s">
        <v>93</v>
      </c>
      <c r="F307" s="93"/>
      <c r="G307" s="144">
        <v>0</v>
      </c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42"/>
      <c r="X307" s="65">
        <v>0</v>
      </c>
      <c r="Y307" s="59">
        <f>X307/G301*100</f>
        <v>0</v>
      </c>
    </row>
    <row r="308" spans="1:25" ht="48" outlineLevel="6" thickBot="1">
      <c r="A308" s="88" t="s">
        <v>256</v>
      </c>
      <c r="B308" s="92">
        <v>951</v>
      </c>
      <c r="C308" s="93" t="s">
        <v>13</v>
      </c>
      <c r="D308" s="93" t="s">
        <v>268</v>
      </c>
      <c r="E308" s="93" t="s">
        <v>257</v>
      </c>
      <c r="F308" s="93"/>
      <c r="G308" s="144">
        <v>379.3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5" t="s">
        <v>100</v>
      </c>
      <c r="B309" s="21">
        <v>951</v>
      </c>
      <c r="C309" s="6" t="s">
        <v>13</v>
      </c>
      <c r="D309" s="6" t="s">
        <v>268</v>
      </c>
      <c r="E309" s="6" t="s">
        <v>95</v>
      </c>
      <c r="F309" s="6"/>
      <c r="G309" s="148">
        <f>G310</f>
        <v>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88" t="s">
        <v>101</v>
      </c>
      <c r="B310" s="92">
        <v>951</v>
      </c>
      <c r="C310" s="93" t="s">
        <v>13</v>
      </c>
      <c r="D310" s="93" t="s">
        <v>268</v>
      </c>
      <c r="E310" s="93" t="s">
        <v>96</v>
      </c>
      <c r="F310" s="93"/>
      <c r="G310" s="144">
        <v>0</v>
      </c>
      <c r="H310" s="31">
        <f aca="true" t="shared" si="41" ref="H310:X312">H311</f>
        <v>0</v>
      </c>
      <c r="I310" s="31">
        <f t="shared" si="41"/>
        <v>0</v>
      </c>
      <c r="J310" s="31">
        <f t="shared" si="41"/>
        <v>0</v>
      </c>
      <c r="K310" s="31">
        <f t="shared" si="41"/>
        <v>0</v>
      </c>
      <c r="L310" s="31">
        <f t="shared" si="41"/>
        <v>0</v>
      </c>
      <c r="M310" s="31">
        <f t="shared" si="41"/>
        <v>0</v>
      </c>
      <c r="N310" s="31">
        <f t="shared" si="41"/>
        <v>0</v>
      </c>
      <c r="O310" s="31">
        <f t="shared" si="41"/>
        <v>0</v>
      </c>
      <c r="P310" s="31">
        <f t="shared" si="41"/>
        <v>0</v>
      </c>
      <c r="Q310" s="31">
        <f t="shared" si="41"/>
        <v>0</v>
      </c>
      <c r="R310" s="31">
        <f t="shared" si="41"/>
        <v>0</v>
      </c>
      <c r="S310" s="31">
        <f t="shared" si="41"/>
        <v>0</v>
      </c>
      <c r="T310" s="31">
        <f t="shared" si="41"/>
        <v>0</v>
      </c>
      <c r="U310" s="31">
        <f t="shared" si="41"/>
        <v>0</v>
      </c>
      <c r="V310" s="31">
        <f t="shared" si="41"/>
        <v>0</v>
      </c>
      <c r="W310" s="31">
        <f t="shared" si="41"/>
        <v>0</v>
      </c>
      <c r="X310" s="66">
        <f t="shared" si="41"/>
        <v>1409.01825</v>
      </c>
      <c r="Y310" s="59">
        <f>X310/G304*100</f>
        <v>88.95317234848486</v>
      </c>
    </row>
    <row r="311" spans="1:25" ht="19.5" outlineLevel="6" thickBot="1">
      <c r="A311" s="108" t="s">
        <v>64</v>
      </c>
      <c r="B311" s="18">
        <v>951</v>
      </c>
      <c r="C311" s="14" t="s">
        <v>45</v>
      </c>
      <c r="D311" s="14" t="s">
        <v>264</v>
      </c>
      <c r="E311" s="14" t="s">
        <v>5</v>
      </c>
      <c r="F311" s="14"/>
      <c r="G311" s="142">
        <f>G312</f>
        <v>20178.56</v>
      </c>
      <c r="H311" s="32">
        <f t="shared" si="41"/>
        <v>0</v>
      </c>
      <c r="I311" s="32">
        <f t="shared" si="41"/>
        <v>0</v>
      </c>
      <c r="J311" s="32">
        <f t="shared" si="41"/>
        <v>0</v>
      </c>
      <c r="K311" s="32">
        <f t="shared" si="41"/>
        <v>0</v>
      </c>
      <c r="L311" s="32">
        <f t="shared" si="41"/>
        <v>0</v>
      </c>
      <c r="M311" s="32">
        <f t="shared" si="41"/>
        <v>0</v>
      </c>
      <c r="N311" s="32">
        <f t="shared" si="41"/>
        <v>0</v>
      </c>
      <c r="O311" s="32">
        <f t="shared" si="41"/>
        <v>0</v>
      </c>
      <c r="P311" s="32">
        <f t="shared" si="41"/>
        <v>0</v>
      </c>
      <c r="Q311" s="32">
        <f t="shared" si="41"/>
        <v>0</v>
      </c>
      <c r="R311" s="32">
        <f t="shared" si="41"/>
        <v>0</v>
      </c>
      <c r="S311" s="32">
        <f t="shared" si="41"/>
        <v>0</v>
      </c>
      <c r="T311" s="32">
        <f t="shared" si="41"/>
        <v>0</v>
      </c>
      <c r="U311" s="32">
        <f t="shared" si="41"/>
        <v>0</v>
      </c>
      <c r="V311" s="32">
        <f t="shared" si="41"/>
        <v>0</v>
      </c>
      <c r="W311" s="32">
        <f t="shared" si="41"/>
        <v>0</v>
      </c>
      <c r="X311" s="67">
        <f t="shared" si="41"/>
        <v>1409.01825</v>
      </c>
      <c r="Y311" s="59">
        <f>X311/G305*100</f>
        <v>88.95317234848486</v>
      </c>
    </row>
    <row r="312" spans="1:25" ht="16.5" outlineLevel="6" thickBot="1">
      <c r="A312" s="8" t="s">
        <v>35</v>
      </c>
      <c r="B312" s="19">
        <v>951</v>
      </c>
      <c r="C312" s="9" t="s">
        <v>14</v>
      </c>
      <c r="D312" s="9" t="s">
        <v>264</v>
      </c>
      <c r="E312" s="9" t="s">
        <v>5</v>
      </c>
      <c r="F312" s="9"/>
      <c r="G312" s="143">
        <f>G313+G344+G348+G352+G337</f>
        <v>20178.56</v>
      </c>
      <c r="H312" s="34">
        <f t="shared" si="41"/>
        <v>0</v>
      </c>
      <c r="I312" s="34">
        <f t="shared" si="41"/>
        <v>0</v>
      </c>
      <c r="J312" s="34">
        <f t="shared" si="41"/>
        <v>0</v>
      </c>
      <c r="K312" s="34">
        <f t="shared" si="41"/>
        <v>0</v>
      </c>
      <c r="L312" s="34">
        <f t="shared" si="41"/>
        <v>0</v>
      </c>
      <c r="M312" s="34">
        <f t="shared" si="41"/>
        <v>0</v>
      </c>
      <c r="N312" s="34">
        <f t="shared" si="41"/>
        <v>0</v>
      </c>
      <c r="O312" s="34">
        <f t="shared" si="41"/>
        <v>0</v>
      </c>
      <c r="P312" s="34">
        <f t="shared" si="41"/>
        <v>0</v>
      </c>
      <c r="Q312" s="34">
        <f t="shared" si="41"/>
        <v>0</v>
      </c>
      <c r="R312" s="34">
        <f t="shared" si="41"/>
        <v>0</v>
      </c>
      <c r="S312" s="34">
        <f t="shared" si="41"/>
        <v>0</v>
      </c>
      <c r="T312" s="34">
        <f t="shared" si="41"/>
        <v>0</v>
      </c>
      <c r="U312" s="34">
        <f t="shared" si="41"/>
        <v>0</v>
      </c>
      <c r="V312" s="34">
        <f t="shared" si="41"/>
        <v>0</v>
      </c>
      <c r="W312" s="34">
        <f t="shared" si="41"/>
        <v>0</v>
      </c>
      <c r="X312" s="68">
        <f t="shared" si="41"/>
        <v>1409.01825</v>
      </c>
      <c r="Y312" s="59">
        <f>X312/G306*100</f>
        <v>116.96009379928614</v>
      </c>
    </row>
    <row r="313" spans="1:25" ht="19.5" outlineLevel="6" thickBot="1">
      <c r="A313" s="13" t="s">
        <v>163</v>
      </c>
      <c r="B313" s="19">
        <v>951</v>
      </c>
      <c r="C313" s="11" t="s">
        <v>14</v>
      </c>
      <c r="D313" s="11" t="s">
        <v>311</v>
      </c>
      <c r="E313" s="11" t="s">
        <v>5</v>
      </c>
      <c r="F313" s="11"/>
      <c r="G313" s="146">
        <f>G314+G326</f>
        <v>19455</v>
      </c>
      <c r="H313" s="2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42"/>
      <c r="X313" s="65">
        <v>1409.01825</v>
      </c>
      <c r="Y313" s="59" t="e">
        <f>X313/G307*100</f>
        <v>#DIV/0!</v>
      </c>
    </row>
    <row r="314" spans="1:25" ht="19.5" outlineLevel="6" thickBot="1">
      <c r="A314" s="94" t="s">
        <v>121</v>
      </c>
      <c r="B314" s="90">
        <v>951</v>
      </c>
      <c r="C314" s="91" t="s">
        <v>14</v>
      </c>
      <c r="D314" s="91" t="s">
        <v>312</v>
      </c>
      <c r="E314" s="91" t="s">
        <v>5</v>
      </c>
      <c r="F314" s="91"/>
      <c r="G314" s="145">
        <f>G315+G320+G323</f>
        <v>55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79" t="s">
        <v>164</v>
      </c>
      <c r="B315" s="21">
        <v>951</v>
      </c>
      <c r="C315" s="6" t="s">
        <v>14</v>
      </c>
      <c r="D315" s="6" t="s">
        <v>313</v>
      </c>
      <c r="E315" s="6" t="s">
        <v>5</v>
      </c>
      <c r="F315" s="6"/>
      <c r="G315" s="7">
        <f>G316+G318</f>
        <v>55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8" t="s">
        <v>100</v>
      </c>
      <c r="B316" s="92">
        <v>951</v>
      </c>
      <c r="C316" s="93" t="s">
        <v>14</v>
      </c>
      <c r="D316" s="93" t="s">
        <v>313</v>
      </c>
      <c r="E316" s="93" t="s">
        <v>95</v>
      </c>
      <c r="F316" s="93"/>
      <c r="G316" s="98">
        <f>G317</f>
        <v>55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8" t="s">
        <v>101</v>
      </c>
      <c r="B317" s="92">
        <v>951</v>
      </c>
      <c r="C317" s="93" t="s">
        <v>14</v>
      </c>
      <c r="D317" s="93" t="s">
        <v>313</v>
      </c>
      <c r="E317" s="93" t="s">
        <v>96</v>
      </c>
      <c r="F317" s="93"/>
      <c r="G317" s="98">
        <v>55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88" t="s">
        <v>409</v>
      </c>
      <c r="B318" s="92">
        <v>951</v>
      </c>
      <c r="C318" s="93" t="s">
        <v>14</v>
      </c>
      <c r="D318" s="93" t="s">
        <v>313</v>
      </c>
      <c r="E318" s="93" t="s">
        <v>415</v>
      </c>
      <c r="F318" s="93"/>
      <c r="G318" s="163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48" outlineLevel="6" thickBot="1">
      <c r="A319" s="88" t="s">
        <v>410</v>
      </c>
      <c r="B319" s="92">
        <v>951</v>
      </c>
      <c r="C319" s="93" t="s">
        <v>14</v>
      </c>
      <c r="D319" s="93" t="s">
        <v>313</v>
      </c>
      <c r="E319" s="93" t="s">
        <v>416</v>
      </c>
      <c r="F319" s="93"/>
      <c r="G319" s="163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79.5" outlineLevel="6" thickBot="1">
      <c r="A320" s="79" t="s">
        <v>423</v>
      </c>
      <c r="B320" s="21">
        <v>951</v>
      </c>
      <c r="C320" s="6" t="s">
        <v>14</v>
      </c>
      <c r="D320" s="6" t="s">
        <v>425</v>
      </c>
      <c r="E320" s="6" t="s">
        <v>5</v>
      </c>
      <c r="F320" s="6"/>
      <c r="G320" s="148">
        <f>G321</f>
        <v>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19.5" outlineLevel="6" thickBot="1">
      <c r="A321" s="88" t="s">
        <v>409</v>
      </c>
      <c r="B321" s="92">
        <v>951</v>
      </c>
      <c r="C321" s="93" t="s">
        <v>14</v>
      </c>
      <c r="D321" s="93" t="s">
        <v>425</v>
      </c>
      <c r="E321" s="93" t="s">
        <v>415</v>
      </c>
      <c r="F321" s="93"/>
      <c r="G321" s="144">
        <f>G322</f>
        <v>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48" outlineLevel="6" thickBot="1">
      <c r="A322" s="88" t="s">
        <v>410</v>
      </c>
      <c r="B322" s="92">
        <v>951</v>
      </c>
      <c r="C322" s="93" t="s">
        <v>14</v>
      </c>
      <c r="D322" s="93" t="s">
        <v>425</v>
      </c>
      <c r="E322" s="93" t="s">
        <v>416</v>
      </c>
      <c r="F322" s="93"/>
      <c r="G322" s="144">
        <v>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79.5" outlineLevel="6" thickBot="1">
      <c r="A323" s="79" t="s">
        <v>424</v>
      </c>
      <c r="B323" s="21">
        <v>951</v>
      </c>
      <c r="C323" s="6" t="s">
        <v>14</v>
      </c>
      <c r="D323" s="6" t="s">
        <v>426</v>
      </c>
      <c r="E323" s="6" t="s">
        <v>5</v>
      </c>
      <c r="F323" s="6"/>
      <c r="G323" s="148">
        <f>G324</f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88" t="s">
        <v>409</v>
      </c>
      <c r="B324" s="92">
        <v>951</v>
      </c>
      <c r="C324" s="93" t="s">
        <v>14</v>
      </c>
      <c r="D324" s="93" t="s">
        <v>426</v>
      </c>
      <c r="E324" s="93" t="s">
        <v>415</v>
      </c>
      <c r="F324" s="93"/>
      <c r="G324" s="144">
        <f>G325</f>
        <v>0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48" outlineLevel="6" thickBot="1">
      <c r="A325" s="88" t="s">
        <v>410</v>
      </c>
      <c r="B325" s="92">
        <v>951</v>
      </c>
      <c r="C325" s="93" t="s">
        <v>14</v>
      </c>
      <c r="D325" s="93" t="s">
        <v>426</v>
      </c>
      <c r="E325" s="93" t="s">
        <v>416</v>
      </c>
      <c r="F325" s="93"/>
      <c r="G325" s="144">
        <v>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32.25" outlineLevel="6" thickBot="1">
      <c r="A326" s="114" t="s">
        <v>165</v>
      </c>
      <c r="B326" s="90">
        <v>951</v>
      </c>
      <c r="C326" s="91" t="s">
        <v>14</v>
      </c>
      <c r="D326" s="91" t="s">
        <v>314</v>
      </c>
      <c r="E326" s="91" t="s">
        <v>5</v>
      </c>
      <c r="F326" s="91"/>
      <c r="G326" s="16">
        <f>G327+G331+G334</f>
        <v>19400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32.25" outlineLevel="6" thickBot="1">
      <c r="A327" s="5" t="s">
        <v>166</v>
      </c>
      <c r="B327" s="21">
        <v>951</v>
      </c>
      <c r="C327" s="6" t="s">
        <v>14</v>
      </c>
      <c r="D327" s="6" t="s">
        <v>315</v>
      </c>
      <c r="E327" s="6" t="s">
        <v>5</v>
      </c>
      <c r="F327" s="6"/>
      <c r="G327" s="7">
        <f>G328</f>
        <v>11400</v>
      </c>
      <c r="H327" s="29">
        <f aca="true" t="shared" si="42" ref="H327:X327">H328</f>
        <v>0</v>
      </c>
      <c r="I327" s="29">
        <f t="shared" si="42"/>
        <v>0</v>
      </c>
      <c r="J327" s="29">
        <f t="shared" si="42"/>
        <v>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 t="shared" si="42"/>
        <v>0</v>
      </c>
      <c r="P327" s="29">
        <f t="shared" si="42"/>
        <v>0</v>
      </c>
      <c r="Q327" s="29">
        <f t="shared" si="42"/>
        <v>0</v>
      </c>
      <c r="R327" s="29">
        <f t="shared" si="42"/>
        <v>0</v>
      </c>
      <c r="S327" s="29">
        <f t="shared" si="42"/>
        <v>0</v>
      </c>
      <c r="T327" s="29">
        <f t="shared" si="42"/>
        <v>0</v>
      </c>
      <c r="U327" s="29">
        <f t="shared" si="42"/>
        <v>0</v>
      </c>
      <c r="V327" s="29">
        <f t="shared" si="42"/>
        <v>0</v>
      </c>
      <c r="W327" s="29">
        <f t="shared" si="42"/>
        <v>0</v>
      </c>
      <c r="X327" s="73">
        <f t="shared" si="42"/>
        <v>669.14176</v>
      </c>
      <c r="Y327" s="59">
        <f>X327/G313*100</f>
        <v>3.4394333590336674</v>
      </c>
    </row>
    <row r="328" spans="1:25" ht="16.5" outlineLevel="6" thickBot="1">
      <c r="A328" s="88" t="s">
        <v>120</v>
      </c>
      <c r="B328" s="92">
        <v>951</v>
      </c>
      <c r="C328" s="93" t="s">
        <v>14</v>
      </c>
      <c r="D328" s="93" t="s">
        <v>315</v>
      </c>
      <c r="E328" s="93" t="s">
        <v>119</v>
      </c>
      <c r="F328" s="93"/>
      <c r="G328" s="98">
        <f>G329+G330</f>
        <v>11400</v>
      </c>
      <c r="H328" s="10">
        <f aca="true" t="shared" si="43" ref="H328:X328">H350</f>
        <v>0</v>
      </c>
      <c r="I328" s="10">
        <f t="shared" si="43"/>
        <v>0</v>
      </c>
      <c r="J328" s="10">
        <f t="shared" si="43"/>
        <v>0</v>
      </c>
      <c r="K328" s="10">
        <f t="shared" si="43"/>
        <v>0</v>
      </c>
      <c r="L328" s="10">
        <f t="shared" si="43"/>
        <v>0</v>
      </c>
      <c r="M328" s="10">
        <f t="shared" si="43"/>
        <v>0</v>
      </c>
      <c r="N328" s="10">
        <f t="shared" si="43"/>
        <v>0</v>
      </c>
      <c r="O328" s="10">
        <f t="shared" si="43"/>
        <v>0</v>
      </c>
      <c r="P328" s="10">
        <f t="shared" si="43"/>
        <v>0</v>
      </c>
      <c r="Q328" s="10">
        <f t="shared" si="43"/>
        <v>0</v>
      </c>
      <c r="R328" s="10">
        <f t="shared" si="43"/>
        <v>0</v>
      </c>
      <c r="S328" s="10">
        <f t="shared" si="43"/>
        <v>0</v>
      </c>
      <c r="T328" s="10">
        <f t="shared" si="43"/>
        <v>0</v>
      </c>
      <c r="U328" s="10">
        <f t="shared" si="43"/>
        <v>0</v>
      </c>
      <c r="V328" s="10">
        <f t="shared" si="43"/>
        <v>0</v>
      </c>
      <c r="W328" s="10">
        <f t="shared" si="43"/>
        <v>0</v>
      </c>
      <c r="X328" s="66">
        <f t="shared" si="43"/>
        <v>669.14176</v>
      </c>
      <c r="Y328" s="59">
        <f>X328/G314*100</f>
        <v>1216.6213818181818</v>
      </c>
    </row>
    <row r="329" spans="1:25" ht="48" outlineLevel="6" thickBot="1">
      <c r="A329" s="99" t="s">
        <v>209</v>
      </c>
      <c r="B329" s="92">
        <v>951</v>
      </c>
      <c r="C329" s="93" t="s">
        <v>14</v>
      </c>
      <c r="D329" s="93" t="s">
        <v>315</v>
      </c>
      <c r="E329" s="93" t="s">
        <v>89</v>
      </c>
      <c r="F329" s="93"/>
      <c r="G329" s="144">
        <v>11400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16.5" outlineLevel="6" thickBot="1">
      <c r="A330" s="96" t="s">
        <v>87</v>
      </c>
      <c r="B330" s="92">
        <v>951</v>
      </c>
      <c r="C330" s="93" t="s">
        <v>14</v>
      </c>
      <c r="D330" s="93" t="s">
        <v>324</v>
      </c>
      <c r="E330" s="93" t="s">
        <v>88</v>
      </c>
      <c r="F330" s="93"/>
      <c r="G330" s="98">
        <v>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32.25" outlineLevel="6" thickBot="1">
      <c r="A331" s="5" t="s">
        <v>167</v>
      </c>
      <c r="B331" s="21">
        <v>951</v>
      </c>
      <c r="C331" s="6" t="s">
        <v>14</v>
      </c>
      <c r="D331" s="6" t="s">
        <v>316</v>
      </c>
      <c r="E331" s="6" t="s">
        <v>5</v>
      </c>
      <c r="F331" s="6"/>
      <c r="G331" s="7">
        <f>G332</f>
        <v>8000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34.5" customHeight="1" outlineLevel="6" thickBot="1">
      <c r="A332" s="88" t="s">
        <v>120</v>
      </c>
      <c r="B332" s="92">
        <v>951</v>
      </c>
      <c r="C332" s="93" t="s">
        <v>14</v>
      </c>
      <c r="D332" s="93" t="s">
        <v>316</v>
      </c>
      <c r="E332" s="93" t="s">
        <v>119</v>
      </c>
      <c r="F332" s="93"/>
      <c r="G332" s="98">
        <f>G333</f>
        <v>8000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48" outlineLevel="6" thickBot="1">
      <c r="A333" s="99" t="s">
        <v>209</v>
      </c>
      <c r="B333" s="92">
        <v>951</v>
      </c>
      <c r="C333" s="93" t="s">
        <v>14</v>
      </c>
      <c r="D333" s="93" t="s">
        <v>316</v>
      </c>
      <c r="E333" s="93" t="s">
        <v>89</v>
      </c>
      <c r="F333" s="93"/>
      <c r="G333" s="98">
        <v>8000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32.25" outlineLevel="6" thickBot="1">
      <c r="A334" s="79" t="s">
        <v>253</v>
      </c>
      <c r="B334" s="21">
        <v>951</v>
      </c>
      <c r="C334" s="6" t="s">
        <v>14</v>
      </c>
      <c r="D334" s="6" t="s">
        <v>317</v>
      </c>
      <c r="E334" s="6" t="s">
        <v>5</v>
      </c>
      <c r="F334" s="6"/>
      <c r="G334" s="7">
        <f>G335</f>
        <v>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16.5" outlineLevel="6" thickBot="1">
      <c r="A335" s="88" t="s">
        <v>120</v>
      </c>
      <c r="B335" s="92">
        <v>951</v>
      </c>
      <c r="C335" s="93" t="s">
        <v>14</v>
      </c>
      <c r="D335" s="93" t="s">
        <v>317</v>
      </c>
      <c r="E335" s="93" t="s">
        <v>119</v>
      </c>
      <c r="F335" s="93"/>
      <c r="G335" s="98">
        <f>G336</f>
        <v>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48" outlineLevel="6" thickBot="1">
      <c r="A336" s="99" t="s">
        <v>209</v>
      </c>
      <c r="B336" s="92">
        <v>951</v>
      </c>
      <c r="C336" s="93" t="s">
        <v>14</v>
      </c>
      <c r="D336" s="93" t="s">
        <v>317</v>
      </c>
      <c r="E336" s="93" t="s">
        <v>89</v>
      </c>
      <c r="F336" s="93"/>
      <c r="G336" s="98">
        <v>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80" t="s">
        <v>384</v>
      </c>
      <c r="B337" s="19">
        <v>951</v>
      </c>
      <c r="C337" s="9" t="s">
        <v>14</v>
      </c>
      <c r="D337" s="9" t="s">
        <v>327</v>
      </c>
      <c r="E337" s="9" t="s">
        <v>5</v>
      </c>
      <c r="F337" s="9"/>
      <c r="G337" s="10">
        <f>G338+G341</f>
        <v>616.56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32.25" outlineLevel="6" thickBot="1">
      <c r="A338" s="114" t="s">
        <v>383</v>
      </c>
      <c r="B338" s="90">
        <v>951</v>
      </c>
      <c r="C338" s="90" t="s">
        <v>14</v>
      </c>
      <c r="D338" s="90" t="s">
        <v>389</v>
      </c>
      <c r="E338" s="90" t="s">
        <v>5</v>
      </c>
      <c r="F338" s="90"/>
      <c r="G338" s="167">
        <f>G339</f>
        <v>116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6.5" outlineLevel="6" thickBot="1">
      <c r="A339" s="5" t="s">
        <v>120</v>
      </c>
      <c r="B339" s="21">
        <v>951</v>
      </c>
      <c r="C339" s="21" t="s">
        <v>14</v>
      </c>
      <c r="D339" s="21" t="s">
        <v>389</v>
      </c>
      <c r="E339" s="21">
        <v>610</v>
      </c>
      <c r="F339" s="21"/>
      <c r="G339" s="166">
        <f>G340</f>
        <v>116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16.5" outlineLevel="6" thickBot="1">
      <c r="A340" s="96" t="s">
        <v>87</v>
      </c>
      <c r="B340" s="92">
        <v>951</v>
      </c>
      <c r="C340" s="93" t="s">
        <v>14</v>
      </c>
      <c r="D340" s="93" t="s">
        <v>389</v>
      </c>
      <c r="E340" s="93" t="s">
        <v>88</v>
      </c>
      <c r="F340" s="93"/>
      <c r="G340" s="98">
        <v>116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32.25" outlineLevel="6" thickBot="1">
      <c r="A341" s="114" t="s">
        <v>421</v>
      </c>
      <c r="B341" s="90">
        <v>951</v>
      </c>
      <c r="C341" s="90" t="s">
        <v>14</v>
      </c>
      <c r="D341" s="91" t="s">
        <v>422</v>
      </c>
      <c r="E341" s="91" t="s">
        <v>5</v>
      </c>
      <c r="F341" s="91"/>
      <c r="G341" s="145">
        <f>G342</f>
        <v>500.56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16.5" outlineLevel="6" thickBot="1">
      <c r="A342" s="5" t="s">
        <v>120</v>
      </c>
      <c r="B342" s="21">
        <v>951</v>
      </c>
      <c r="C342" s="21" t="s">
        <v>14</v>
      </c>
      <c r="D342" s="6" t="s">
        <v>422</v>
      </c>
      <c r="E342" s="6" t="s">
        <v>119</v>
      </c>
      <c r="F342" s="6"/>
      <c r="G342" s="148">
        <f>G343</f>
        <v>500.56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16.5" outlineLevel="6" thickBot="1">
      <c r="A343" s="96" t="s">
        <v>87</v>
      </c>
      <c r="B343" s="92">
        <v>951</v>
      </c>
      <c r="C343" s="93" t="s">
        <v>14</v>
      </c>
      <c r="D343" s="93" t="s">
        <v>422</v>
      </c>
      <c r="E343" s="93" t="s">
        <v>88</v>
      </c>
      <c r="F343" s="93"/>
      <c r="G343" s="144">
        <v>500.56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16.5" outlineLevel="6" thickBot="1">
      <c r="A344" s="8" t="s">
        <v>236</v>
      </c>
      <c r="B344" s="19">
        <v>951</v>
      </c>
      <c r="C344" s="9" t="s">
        <v>14</v>
      </c>
      <c r="D344" s="9" t="s">
        <v>318</v>
      </c>
      <c r="E344" s="9" t="s">
        <v>5</v>
      </c>
      <c r="F344" s="9"/>
      <c r="G344" s="10">
        <f>G345</f>
        <v>90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48" outlineLevel="6" thickBot="1">
      <c r="A345" s="79" t="s">
        <v>168</v>
      </c>
      <c r="B345" s="21">
        <v>951</v>
      </c>
      <c r="C345" s="6" t="s">
        <v>14</v>
      </c>
      <c r="D345" s="6" t="s">
        <v>319</v>
      </c>
      <c r="E345" s="6" t="s">
        <v>5</v>
      </c>
      <c r="F345" s="6"/>
      <c r="G345" s="7">
        <f>G346</f>
        <v>90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32.25" outlineLevel="6" thickBot="1">
      <c r="A346" s="88" t="s">
        <v>100</v>
      </c>
      <c r="B346" s="92">
        <v>951</v>
      </c>
      <c r="C346" s="93" t="s">
        <v>14</v>
      </c>
      <c r="D346" s="93" t="s">
        <v>319</v>
      </c>
      <c r="E346" s="93" t="s">
        <v>95</v>
      </c>
      <c r="F346" s="93"/>
      <c r="G346" s="98">
        <f>G347</f>
        <v>90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6"/>
      <c r="Y346" s="59"/>
    </row>
    <row r="347" spans="1:25" ht="32.25" outlineLevel="6" thickBot="1">
      <c r="A347" s="88" t="s">
        <v>101</v>
      </c>
      <c r="B347" s="92">
        <v>951</v>
      </c>
      <c r="C347" s="93" t="s">
        <v>14</v>
      </c>
      <c r="D347" s="93" t="s">
        <v>319</v>
      </c>
      <c r="E347" s="93" t="s">
        <v>96</v>
      </c>
      <c r="F347" s="93"/>
      <c r="G347" s="144">
        <v>90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6"/>
      <c r="Y347" s="59"/>
    </row>
    <row r="348" spans="1:25" ht="16.5" outlineLevel="6" thickBot="1">
      <c r="A348" s="8" t="s">
        <v>237</v>
      </c>
      <c r="B348" s="19">
        <v>951</v>
      </c>
      <c r="C348" s="9" t="s">
        <v>14</v>
      </c>
      <c r="D348" s="9" t="s">
        <v>320</v>
      </c>
      <c r="E348" s="9" t="s">
        <v>5</v>
      </c>
      <c r="F348" s="9"/>
      <c r="G348" s="10">
        <f>G349</f>
        <v>17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6"/>
      <c r="Y348" s="59"/>
    </row>
    <row r="349" spans="1:25" ht="32.25" outlineLevel="6" thickBot="1">
      <c r="A349" s="79" t="s">
        <v>169</v>
      </c>
      <c r="B349" s="21">
        <v>951</v>
      </c>
      <c r="C349" s="6" t="s">
        <v>14</v>
      </c>
      <c r="D349" s="6" t="s">
        <v>321</v>
      </c>
      <c r="E349" s="6" t="s">
        <v>5</v>
      </c>
      <c r="F349" s="6"/>
      <c r="G349" s="7">
        <f>G350</f>
        <v>17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66"/>
      <c r="Y349" s="59"/>
    </row>
    <row r="350" spans="1:25" ht="32.25" outlineLevel="6" thickBot="1">
      <c r="A350" s="88" t="s">
        <v>100</v>
      </c>
      <c r="B350" s="92">
        <v>951</v>
      </c>
      <c r="C350" s="93" t="s">
        <v>14</v>
      </c>
      <c r="D350" s="93" t="s">
        <v>321</v>
      </c>
      <c r="E350" s="93" t="s">
        <v>95</v>
      </c>
      <c r="F350" s="93"/>
      <c r="G350" s="98">
        <f>G351</f>
        <v>17</v>
      </c>
      <c r="H350" s="12">
        <f aca="true" t="shared" si="44" ref="H350:X350">H351</f>
        <v>0</v>
      </c>
      <c r="I350" s="12">
        <f t="shared" si="44"/>
        <v>0</v>
      </c>
      <c r="J350" s="12">
        <f t="shared" si="44"/>
        <v>0</v>
      </c>
      <c r="K350" s="12">
        <f t="shared" si="44"/>
        <v>0</v>
      </c>
      <c r="L350" s="12">
        <f t="shared" si="44"/>
        <v>0</v>
      </c>
      <c r="M350" s="12">
        <f t="shared" si="44"/>
        <v>0</v>
      </c>
      <c r="N350" s="12">
        <f t="shared" si="44"/>
        <v>0</v>
      </c>
      <c r="O350" s="12">
        <f t="shared" si="44"/>
        <v>0</v>
      </c>
      <c r="P350" s="12">
        <f t="shared" si="44"/>
        <v>0</v>
      </c>
      <c r="Q350" s="12">
        <f t="shared" si="44"/>
        <v>0</v>
      </c>
      <c r="R350" s="12">
        <f t="shared" si="44"/>
        <v>0</v>
      </c>
      <c r="S350" s="12">
        <f t="shared" si="44"/>
        <v>0</v>
      </c>
      <c r="T350" s="12">
        <f t="shared" si="44"/>
        <v>0</v>
      </c>
      <c r="U350" s="12">
        <f t="shared" si="44"/>
        <v>0</v>
      </c>
      <c r="V350" s="12">
        <f t="shared" si="44"/>
        <v>0</v>
      </c>
      <c r="W350" s="12">
        <f t="shared" si="44"/>
        <v>0</v>
      </c>
      <c r="X350" s="67">
        <f t="shared" si="44"/>
        <v>669.14176</v>
      </c>
      <c r="Y350" s="59">
        <f>X350/G344*100</f>
        <v>743.4908444444444</v>
      </c>
    </row>
    <row r="351" spans="1:25" ht="32.25" outlineLevel="6" thickBot="1">
      <c r="A351" s="88" t="s">
        <v>101</v>
      </c>
      <c r="B351" s="92">
        <v>951</v>
      </c>
      <c r="C351" s="93" t="s">
        <v>14</v>
      </c>
      <c r="D351" s="93" t="s">
        <v>321</v>
      </c>
      <c r="E351" s="93" t="s">
        <v>96</v>
      </c>
      <c r="F351" s="93"/>
      <c r="G351" s="144">
        <v>17</v>
      </c>
      <c r="H351" s="24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42"/>
      <c r="X351" s="65">
        <v>669.14176</v>
      </c>
      <c r="Y351" s="59">
        <f>X351/G345*100</f>
        <v>743.4908444444444</v>
      </c>
    </row>
    <row r="352" spans="1:25" ht="19.5" outlineLevel="6" thickBot="1">
      <c r="A352" s="8" t="s">
        <v>238</v>
      </c>
      <c r="B352" s="19">
        <v>951</v>
      </c>
      <c r="C352" s="9" t="s">
        <v>14</v>
      </c>
      <c r="D352" s="9" t="s">
        <v>322</v>
      </c>
      <c r="E352" s="9" t="s">
        <v>5</v>
      </c>
      <c r="F352" s="9"/>
      <c r="G352" s="10">
        <f>G353</f>
        <v>0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32.25" outlineLevel="6" thickBot="1">
      <c r="A353" s="79" t="s">
        <v>170</v>
      </c>
      <c r="B353" s="21">
        <v>951</v>
      </c>
      <c r="C353" s="6" t="s">
        <v>14</v>
      </c>
      <c r="D353" s="6" t="s">
        <v>323</v>
      </c>
      <c r="E353" s="6" t="s">
        <v>5</v>
      </c>
      <c r="F353" s="6"/>
      <c r="G353" s="7">
        <f>G354</f>
        <v>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32.25" outlineLevel="6" thickBot="1">
      <c r="A354" s="88" t="s">
        <v>100</v>
      </c>
      <c r="B354" s="92">
        <v>951</v>
      </c>
      <c r="C354" s="93" t="s">
        <v>14</v>
      </c>
      <c r="D354" s="93" t="s">
        <v>323</v>
      </c>
      <c r="E354" s="93" t="s">
        <v>95</v>
      </c>
      <c r="F354" s="93"/>
      <c r="G354" s="98">
        <f>G355</f>
        <v>0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2.25" outlineLevel="6" thickBot="1">
      <c r="A355" s="88" t="s">
        <v>101</v>
      </c>
      <c r="B355" s="92">
        <v>951</v>
      </c>
      <c r="C355" s="93" t="s">
        <v>14</v>
      </c>
      <c r="D355" s="93" t="s">
        <v>323</v>
      </c>
      <c r="E355" s="93" t="s">
        <v>96</v>
      </c>
      <c r="F355" s="93"/>
      <c r="G355" s="98">
        <v>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19.5" outlineLevel="6" thickBot="1">
      <c r="A356" s="108" t="s">
        <v>44</v>
      </c>
      <c r="B356" s="18">
        <v>951</v>
      </c>
      <c r="C356" s="14" t="s">
        <v>43</v>
      </c>
      <c r="D356" s="14" t="s">
        <v>264</v>
      </c>
      <c r="E356" s="14" t="s">
        <v>5</v>
      </c>
      <c r="F356" s="14"/>
      <c r="G356" s="15">
        <f>G357+G363+G377</f>
        <v>4692.312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19.5" outlineLevel="6" thickBot="1">
      <c r="A357" s="124" t="s">
        <v>36</v>
      </c>
      <c r="B357" s="18">
        <v>951</v>
      </c>
      <c r="C357" s="39" t="s">
        <v>15</v>
      </c>
      <c r="D357" s="39" t="s">
        <v>264</v>
      </c>
      <c r="E357" s="39" t="s">
        <v>5</v>
      </c>
      <c r="F357" s="39"/>
      <c r="G357" s="119">
        <f>G358</f>
        <v>720.4071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112" t="s">
        <v>135</v>
      </c>
      <c r="B358" s="19">
        <v>951</v>
      </c>
      <c r="C358" s="9" t="s">
        <v>15</v>
      </c>
      <c r="D358" s="9" t="s">
        <v>265</v>
      </c>
      <c r="E358" s="9" t="s">
        <v>5</v>
      </c>
      <c r="F358" s="9"/>
      <c r="G358" s="10">
        <f>G359</f>
        <v>720.4071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35.25" customHeight="1" outlineLevel="6" thickBot="1">
      <c r="A359" s="112" t="s">
        <v>136</v>
      </c>
      <c r="B359" s="19">
        <v>951</v>
      </c>
      <c r="C359" s="11" t="s">
        <v>15</v>
      </c>
      <c r="D359" s="11" t="s">
        <v>266</v>
      </c>
      <c r="E359" s="11" t="s">
        <v>5</v>
      </c>
      <c r="F359" s="11"/>
      <c r="G359" s="12">
        <f>G360</f>
        <v>720.4071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32.25" outlineLevel="6" thickBot="1">
      <c r="A360" s="94" t="s">
        <v>171</v>
      </c>
      <c r="B360" s="90">
        <v>951</v>
      </c>
      <c r="C360" s="91" t="s">
        <v>15</v>
      </c>
      <c r="D360" s="91" t="s">
        <v>325</v>
      </c>
      <c r="E360" s="91" t="s">
        <v>5</v>
      </c>
      <c r="F360" s="91"/>
      <c r="G360" s="16">
        <f>G361</f>
        <v>720.4071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32.25" outlineLevel="6" thickBot="1">
      <c r="A361" s="5" t="s">
        <v>124</v>
      </c>
      <c r="B361" s="21">
        <v>951</v>
      </c>
      <c r="C361" s="6" t="s">
        <v>15</v>
      </c>
      <c r="D361" s="6" t="s">
        <v>325</v>
      </c>
      <c r="E361" s="6" t="s">
        <v>122</v>
      </c>
      <c r="F361" s="6"/>
      <c r="G361" s="7">
        <f>G362</f>
        <v>720.4071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32.25" outlineLevel="6" thickBot="1">
      <c r="A362" s="88" t="s">
        <v>125</v>
      </c>
      <c r="B362" s="92">
        <v>951</v>
      </c>
      <c r="C362" s="93" t="s">
        <v>15</v>
      </c>
      <c r="D362" s="93" t="s">
        <v>325</v>
      </c>
      <c r="E362" s="93" t="s">
        <v>123</v>
      </c>
      <c r="F362" s="93"/>
      <c r="G362" s="144">
        <v>720.4071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19.5" outlineLevel="6" thickBot="1">
      <c r="A363" s="124" t="s">
        <v>37</v>
      </c>
      <c r="B363" s="18">
        <v>951</v>
      </c>
      <c r="C363" s="39" t="s">
        <v>16</v>
      </c>
      <c r="D363" s="39" t="s">
        <v>264</v>
      </c>
      <c r="E363" s="39" t="s">
        <v>5</v>
      </c>
      <c r="F363" s="39"/>
      <c r="G363" s="119">
        <f>G364+G369</f>
        <v>3961.9049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/>
      <c r="Y363" s="59"/>
    </row>
    <row r="364" spans="1:25" ht="32.25" outlineLevel="6" thickBot="1">
      <c r="A364" s="112" t="s">
        <v>135</v>
      </c>
      <c r="B364" s="19">
        <v>951</v>
      </c>
      <c r="C364" s="9" t="s">
        <v>16</v>
      </c>
      <c r="D364" s="9" t="s">
        <v>265</v>
      </c>
      <c r="E364" s="9" t="s">
        <v>5</v>
      </c>
      <c r="F364" s="9"/>
      <c r="G364" s="10">
        <f>G365</f>
        <v>24.89</v>
      </c>
      <c r="H364" s="77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5"/>
      <c r="Y364" s="59"/>
    </row>
    <row r="365" spans="1:25" ht="32.25" outlineLevel="6" thickBot="1">
      <c r="A365" s="112" t="s">
        <v>136</v>
      </c>
      <c r="B365" s="19">
        <v>951</v>
      </c>
      <c r="C365" s="11" t="s">
        <v>16</v>
      </c>
      <c r="D365" s="11" t="s">
        <v>266</v>
      </c>
      <c r="E365" s="11" t="s">
        <v>5</v>
      </c>
      <c r="F365" s="11"/>
      <c r="G365" s="12">
        <f>G366</f>
        <v>24.89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63.75" outlineLevel="6" thickBot="1">
      <c r="A366" s="94" t="s">
        <v>395</v>
      </c>
      <c r="B366" s="90">
        <v>951</v>
      </c>
      <c r="C366" s="91" t="s">
        <v>16</v>
      </c>
      <c r="D366" s="91" t="s">
        <v>391</v>
      </c>
      <c r="E366" s="91" t="s">
        <v>5</v>
      </c>
      <c r="F366" s="91"/>
      <c r="G366" s="16">
        <f>G367</f>
        <v>24.89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32.25" outlineLevel="6" thickBot="1">
      <c r="A367" s="5" t="s">
        <v>106</v>
      </c>
      <c r="B367" s="21">
        <v>951</v>
      </c>
      <c r="C367" s="6" t="s">
        <v>16</v>
      </c>
      <c r="D367" s="6" t="s">
        <v>391</v>
      </c>
      <c r="E367" s="6" t="s">
        <v>105</v>
      </c>
      <c r="F367" s="6"/>
      <c r="G367" s="7">
        <f>G368</f>
        <v>24.89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88" t="s">
        <v>125</v>
      </c>
      <c r="B368" s="92">
        <v>951</v>
      </c>
      <c r="C368" s="93" t="s">
        <v>16</v>
      </c>
      <c r="D368" s="93" t="s">
        <v>391</v>
      </c>
      <c r="E368" s="93" t="s">
        <v>126</v>
      </c>
      <c r="F368" s="93"/>
      <c r="G368" s="98">
        <v>24.89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19.5" outlineLevel="6" thickBot="1">
      <c r="A369" s="13" t="s">
        <v>146</v>
      </c>
      <c r="B369" s="19">
        <v>951</v>
      </c>
      <c r="C369" s="9" t="s">
        <v>16</v>
      </c>
      <c r="D369" s="9" t="s">
        <v>264</v>
      </c>
      <c r="E369" s="9" t="s">
        <v>5</v>
      </c>
      <c r="F369" s="9"/>
      <c r="G369" s="143">
        <f>G370</f>
        <v>3937.0149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19.5" outlineLevel="6" thickBot="1">
      <c r="A370" s="8" t="s">
        <v>239</v>
      </c>
      <c r="B370" s="19">
        <v>951</v>
      </c>
      <c r="C370" s="9" t="s">
        <v>16</v>
      </c>
      <c r="D370" s="9" t="s">
        <v>326</v>
      </c>
      <c r="E370" s="9" t="s">
        <v>5</v>
      </c>
      <c r="F370" s="9"/>
      <c r="G370" s="10">
        <f>G371+G374</f>
        <v>3937.0149</v>
      </c>
      <c r="H370" s="29" t="e">
        <f aca="true" t="shared" si="45" ref="H370:X370">H371+H375</f>
        <v>#REF!</v>
      </c>
      <c r="I370" s="29" t="e">
        <f t="shared" si="45"/>
        <v>#REF!</v>
      </c>
      <c r="J370" s="29" t="e">
        <f t="shared" si="45"/>
        <v>#REF!</v>
      </c>
      <c r="K370" s="29" t="e">
        <f t="shared" si="45"/>
        <v>#REF!</v>
      </c>
      <c r="L370" s="29" t="e">
        <f t="shared" si="45"/>
        <v>#REF!</v>
      </c>
      <c r="M370" s="29" t="e">
        <f t="shared" si="45"/>
        <v>#REF!</v>
      </c>
      <c r="N370" s="29" t="e">
        <f t="shared" si="45"/>
        <v>#REF!</v>
      </c>
      <c r="O370" s="29" t="e">
        <f t="shared" si="45"/>
        <v>#REF!</v>
      </c>
      <c r="P370" s="29" t="e">
        <f t="shared" si="45"/>
        <v>#REF!</v>
      </c>
      <c r="Q370" s="29" t="e">
        <f t="shared" si="45"/>
        <v>#REF!</v>
      </c>
      <c r="R370" s="29" t="e">
        <f t="shared" si="45"/>
        <v>#REF!</v>
      </c>
      <c r="S370" s="29" t="e">
        <f t="shared" si="45"/>
        <v>#REF!</v>
      </c>
      <c r="T370" s="29" t="e">
        <f t="shared" si="45"/>
        <v>#REF!</v>
      </c>
      <c r="U370" s="29" t="e">
        <f t="shared" si="45"/>
        <v>#REF!</v>
      </c>
      <c r="V370" s="29" t="e">
        <f t="shared" si="45"/>
        <v>#REF!</v>
      </c>
      <c r="W370" s="29" t="e">
        <f t="shared" si="45"/>
        <v>#REF!</v>
      </c>
      <c r="X370" s="73" t="e">
        <f t="shared" si="45"/>
        <v>#REF!</v>
      </c>
      <c r="Y370" s="59" t="e">
        <f>X370/G358*100</f>
        <v>#REF!</v>
      </c>
    </row>
    <row r="371" spans="1:25" ht="32.25" outlineLevel="6" thickBot="1">
      <c r="A371" s="114" t="s">
        <v>172</v>
      </c>
      <c r="B371" s="90">
        <v>951</v>
      </c>
      <c r="C371" s="91" t="s">
        <v>16</v>
      </c>
      <c r="D371" s="91" t="s">
        <v>390</v>
      </c>
      <c r="E371" s="91" t="s">
        <v>5</v>
      </c>
      <c r="F371" s="91"/>
      <c r="G371" s="16">
        <f>G372</f>
        <v>1280.3</v>
      </c>
      <c r="H371" s="31" t="e">
        <f aca="true" t="shared" si="46" ref="H371:X372">H372</f>
        <v>#REF!</v>
      </c>
      <c r="I371" s="31" t="e">
        <f t="shared" si="46"/>
        <v>#REF!</v>
      </c>
      <c r="J371" s="31" t="e">
        <f t="shared" si="46"/>
        <v>#REF!</v>
      </c>
      <c r="K371" s="31" t="e">
        <f t="shared" si="46"/>
        <v>#REF!</v>
      </c>
      <c r="L371" s="31" t="e">
        <f t="shared" si="46"/>
        <v>#REF!</v>
      </c>
      <c r="M371" s="31" t="e">
        <f t="shared" si="46"/>
        <v>#REF!</v>
      </c>
      <c r="N371" s="31" t="e">
        <f t="shared" si="46"/>
        <v>#REF!</v>
      </c>
      <c r="O371" s="31" t="e">
        <f t="shared" si="46"/>
        <v>#REF!</v>
      </c>
      <c r="P371" s="31" t="e">
        <f t="shared" si="46"/>
        <v>#REF!</v>
      </c>
      <c r="Q371" s="31" t="e">
        <f t="shared" si="46"/>
        <v>#REF!</v>
      </c>
      <c r="R371" s="31" t="e">
        <f t="shared" si="46"/>
        <v>#REF!</v>
      </c>
      <c r="S371" s="31" t="e">
        <f t="shared" si="46"/>
        <v>#REF!</v>
      </c>
      <c r="T371" s="31" t="e">
        <f t="shared" si="46"/>
        <v>#REF!</v>
      </c>
      <c r="U371" s="31" t="e">
        <f t="shared" si="46"/>
        <v>#REF!</v>
      </c>
      <c r="V371" s="31" t="e">
        <f t="shared" si="46"/>
        <v>#REF!</v>
      </c>
      <c r="W371" s="31" t="e">
        <f t="shared" si="46"/>
        <v>#REF!</v>
      </c>
      <c r="X371" s="66" t="e">
        <f t="shared" si="46"/>
        <v>#REF!</v>
      </c>
      <c r="Y371" s="59" t="e">
        <f>X371/G359*100</f>
        <v>#REF!</v>
      </c>
    </row>
    <row r="372" spans="1:25" ht="32.25" outlineLevel="6" thickBot="1">
      <c r="A372" s="5" t="s">
        <v>106</v>
      </c>
      <c r="B372" s="21">
        <v>951</v>
      </c>
      <c r="C372" s="6" t="s">
        <v>16</v>
      </c>
      <c r="D372" s="6" t="s">
        <v>390</v>
      </c>
      <c r="E372" s="6" t="s">
        <v>105</v>
      </c>
      <c r="F372" s="6"/>
      <c r="G372" s="7">
        <f>G373</f>
        <v>1280.3</v>
      </c>
      <c r="H372" s="32" t="e">
        <f t="shared" si="46"/>
        <v>#REF!</v>
      </c>
      <c r="I372" s="32" t="e">
        <f t="shared" si="46"/>
        <v>#REF!</v>
      </c>
      <c r="J372" s="32" t="e">
        <f t="shared" si="46"/>
        <v>#REF!</v>
      </c>
      <c r="K372" s="32" t="e">
        <f t="shared" si="46"/>
        <v>#REF!</v>
      </c>
      <c r="L372" s="32" t="e">
        <f t="shared" si="46"/>
        <v>#REF!</v>
      </c>
      <c r="M372" s="32" t="e">
        <f t="shared" si="46"/>
        <v>#REF!</v>
      </c>
      <c r="N372" s="32" t="e">
        <f t="shared" si="46"/>
        <v>#REF!</v>
      </c>
      <c r="O372" s="32" t="e">
        <f t="shared" si="46"/>
        <v>#REF!</v>
      </c>
      <c r="P372" s="32" t="e">
        <f t="shared" si="46"/>
        <v>#REF!</v>
      </c>
      <c r="Q372" s="32" t="e">
        <f t="shared" si="46"/>
        <v>#REF!</v>
      </c>
      <c r="R372" s="32" t="e">
        <f t="shared" si="46"/>
        <v>#REF!</v>
      </c>
      <c r="S372" s="32" t="e">
        <f t="shared" si="46"/>
        <v>#REF!</v>
      </c>
      <c r="T372" s="32" t="e">
        <f t="shared" si="46"/>
        <v>#REF!</v>
      </c>
      <c r="U372" s="32" t="e">
        <f t="shared" si="46"/>
        <v>#REF!</v>
      </c>
      <c r="V372" s="32" t="e">
        <f t="shared" si="46"/>
        <v>#REF!</v>
      </c>
      <c r="W372" s="32" t="e">
        <f t="shared" si="46"/>
        <v>#REF!</v>
      </c>
      <c r="X372" s="67" t="e">
        <f t="shared" si="46"/>
        <v>#REF!</v>
      </c>
      <c r="Y372" s="59" t="e">
        <f>X372/G360*100</f>
        <v>#REF!</v>
      </c>
    </row>
    <row r="373" spans="1:25" ht="16.5" outlineLevel="6" thickBot="1">
      <c r="A373" s="88" t="s">
        <v>127</v>
      </c>
      <c r="B373" s="92">
        <v>951</v>
      </c>
      <c r="C373" s="93" t="s">
        <v>16</v>
      </c>
      <c r="D373" s="93" t="s">
        <v>390</v>
      </c>
      <c r="E373" s="93" t="s">
        <v>126</v>
      </c>
      <c r="F373" s="93"/>
      <c r="G373" s="98">
        <v>1280.3</v>
      </c>
      <c r="H373" s="34" t="e">
        <f>#REF!</f>
        <v>#REF!</v>
      </c>
      <c r="I373" s="34" t="e">
        <f>#REF!</f>
        <v>#REF!</v>
      </c>
      <c r="J373" s="34" t="e">
        <f>#REF!</f>
        <v>#REF!</v>
      </c>
      <c r="K373" s="34" t="e">
        <f>#REF!</f>
        <v>#REF!</v>
      </c>
      <c r="L373" s="34" t="e">
        <f>#REF!</f>
        <v>#REF!</v>
      </c>
      <c r="M373" s="34" t="e">
        <f>#REF!</f>
        <v>#REF!</v>
      </c>
      <c r="N373" s="34" t="e">
        <f>#REF!</f>
        <v>#REF!</v>
      </c>
      <c r="O373" s="34" t="e">
        <f>#REF!</f>
        <v>#REF!</v>
      </c>
      <c r="P373" s="34" t="e">
        <f>#REF!</f>
        <v>#REF!</v>
      </c>
      <c r="Q373" s="34" t="e">
        <f>#REF!</f>
        <v>#REF!</v>
      </c>
      <c r="R373" s="34" t="e">
        <f>#REF!</f>
        <v>#REF!</v>
      </c>
      <c r="S373" s="34" t="e">
        <f>#REF!</f>
        <v>#REF!</v>
      </c>
      <c r="T373" s="34" t="e">
        <f>#REF!</f>
        <v>#REF!</v>
      </c>
      <c r="U373" s="34" t="e">
        <f>#REF!</f>
        <v>#REF!</v>
      </c>
      <c r="V373" s="34" t="e">
        <f>#REF!</f>
        <v>#REF!</v>
      </c>
      <c r="W373" s="34" t="e">
        <f>#REF!</f>
        <v>#REF!</v>
      </c>
      <c r="X373" s="68" t="e">
        <f>#REF!</f>
        <v>#REF!</v>
      </c>
      <c r="Y373" s="59" t="e">
        <f>X373/G361*100</f>
        <v>#REF!</v>
      </c>
    </row>
    <row r="374" spans="1:25" ht="32.25" outlineLevel="6" thickBot="1">
      <c r="A374" s="114" t="s">
        <v>427</v>
      </c>
      <c r="B374" s="90">
        <v>951</v>
      </c>
      <c r="C374" s="91" t="s">
        <v>16</v>
      </c>
      <c r="D374" s="91" t="s">
        <v>428</v>
      </c>
      <c r="E374" s="91" t="s">
        <v>5</v>
      </c>
      <c r="F374" s="91"/>
      <c r="G374" s="145">
        <f>G375</f>
        <v>2656.7149</v>
      </c>
      <c r="H374" s="77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75"/>
      <c r="Y374" s="59"/>
    </row>
    <row r="375" spans="1:25" ht="32.25" outlineLevel="6" thickBot="1">
      <c r="A375" s="5" t="s">
        <v>106</v>
      </c>
      <c r="B375" s="21">
        <v>951</v>
      </c>
      <c r="C375" s="6" t="s">
        <v>16</v>
      </c>
      <c r="D375" s="6" t="s">
        <v>428</v>
      </c>
      <c r="E375" s="6" t="s">
        <v>105</v>
      </c>
      <c r="F375" s="6"/>
      <c r="G375" s="148">
        <f>G376</f>
        <v>2656.7149</v>
      </c>
      <c r="H375" s="31">
        <f aca="true" t="shared" si="47" ref="H375:X376">H376</f>
        <v>0</v>
      </c>
      <c r="I375" s="31">
        <f t="shared" si="47"/>
        <v>0</v>
      </c>
      <c r="J375" s="31">
        <f t="shared" si="47"/>
        <v>0</v>
      </c>
      <c r="K375" s="31">
        <f t="shared" si="47"/>
        <v>0</v>
      </c>
      <c r="L375" s="31">
        <f t="shared" si="47"/>
        <v>0</v>
      </c>
      <c r="M375" s="31">
        <f t="shared" si="47"/>
        <v>0</v>
      </c>
      <c r="N375" s="31">
        <f t="shared" si="47"/>
        <v>0</v>
      </c>
      <c r="O375" s="31">
        <f t="shared" si="47"/>
        <v>0</v>
      </c>
      <c r="P375" s="31">
        <f t="shared" si="47"/>
        <v>0</v>
      </c>
      <c r="Q375" s="31">
        <f t="shared" si="47"/>
        <v>0</v>
      </c>
      <c r="R375" s="31">
        <f t="shared" si="47"/>
        <v>0</v>
      </c>
      <c r="S375" s="31">
        <f t="shared" si="47"/>
        <v>0</v>
      </c>
      <c r="T375" s="31">
        <f t="shared" si="47"/>
        <v>0</v>
      </c>
      <c r="U375" s="31">
        <f t="shared" si="47"/>
        <v>0</v>
      </c>
      <c r="V375" s="31">
        <f t="shared" si="47"/>
        <v>0</v>
      </c>
      <c r="W375" s="31">
        <f t="shared" si="47"/>
        <v>0</v>
      </c>
      <c r="X375" s="66">
        <f t="shared" si="47"/>
        <v>63.00298</v>
      </c>
      <c r="Y375" s="59">
        <f>X375/G370*100</f>
        <v>1.6002728361530965</v>
      </c>
    </row>
    <row r="376" spans="1:25" ht="16.5" outlineLevel="6" thickBot="1">
      <c r="A376" s="88" t="s">
        <v>127</v>
      </c>
      <c r="B376" s="92">
        <v>951</v>
      </c>
      <c r="C376" s="93" t="s">
        <v>16</v>
      </c>
      <c r="D376" s="93" t="s">
        <v>428</v>
      </c>
      <c r="E376" s="93" t="s">
        <v>126</v>
      </c>
      <c r="F376" s="93"/>
      <c r="G376" s="144">
        <v>2656.7149</v>
      </c>
      <c r="H376" s="32">
        <f t="shared" si="47"/>
        <v>0</v>
      </c>
      <c r="I376" s="32">
        <f t="shared" si="47"/>
        <v>0</v>
      </c>
      <c r="J376" s="32">
        <f t="shared" si="47"/>
        <v>0</v>
      </c>
      <c r="K376" s="32">
        <f t="shared" si="47"/>
        <v>0</v>
      </c>
      <c r="L376" s="32">
        <f t="shared" si="47"/>
        <v>0</v>
      </c>
      <c r="M376" s="32">
        <f t="shared" si="47"/>
        <v>0</v>
      </c>
      <c r="N376" s="32">
        <f t="shared" si="47"/>
        <v>0</v>
      </c>
      <c r="O376" s="32">
        <f t="shared" si="47"/>
        <v>0</v>
      </c>
      <c r="P376" s="32">
        <f t="shared" si="47"/>
        <v>0</v>
      </c>
      <c r="Q376" s="32">
        <f t="shared" si="47"/>
        <v>0</v>
      </c>
      <c r="R376" s="32">
        <f t="shared" si="47"/>
        <v>0</v>
      </c>
      <c r="S376" s="32">
        <f t="shared" si="47"/>
        <v>0</v>
      </c>
      <c r="T376" s="32">
        <f t="shared" si="47"/>
        <v>0</v>
      </c>
      <c r="U376" s="32">
        <f t="shared" si="47"/>
        <v>0</v>
      </c>
      <c r="V376" s="32">
        <f t="shared" si="47"/>
        <v>0</v>
      </c>
      <c r="W376" s="32">
        <f t="shared" si="47"/>
        <v>0</v>
      </c>
      <c r="X376" s="67">
        <f t="shared" si="47"/>
        <v>63.00298</v>
      </c>
      <c r="Y376" s="59">
        <f>X376/G371*100</f>
        <v>4.920954463797548</v>
      </c>
    </row>
    <row r="377" spans="1:25" ht="19.5" outlineLevel="6" thickBot="1">
      <c r="A377" s="124" t="s">
        <v>173</v>
      </c>
      <c r="B377" s="18">
        <v>951</v>
      </c>
      <c r="C377" s="39" t="s">
        <v>174</v>
      </c>
      <c r="D377" s="39" t="s">
        <v>264</v>
      </c>
      <c r="E377" s="39" t="s">
        <v>5</v>
      </c>
      <c r="F377" s="39"/>
      <c r="G377" s="119">
        <f>G378</f>
        <v>10</v>
      </c>
      <c r="H377" s="24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42"/>
      <c r="X377" s="65">
        <v>63.00298</v>
      </c>
      <c r="Y377" s="59">
        <f>X377/G372*100</f>
        <v>4.920954463797548</v>
      </c>
    </row>
    <row r="378" spans="1:25" ht="19.5" outlineLevel="6" thickBot="1">
      <c r="A378" s="13" t="s">
        <v>240</v>
      </c>
      <c r="B378" s="19">
        <v>951</v>
      </c>
      <c r="C378" s="9" t="s">
        <v>174</v>
      </c>
      <c r="D378" s="9" t="s">
        <v>327</v>
      </c>
      <c r="E378" s="9" t="s">
        <v>5</v>
      </c>
      <c r="F378" s="9"/>
      <c r="G378" s="10">
        <f>G379</f>
        <v>10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48" outlineLevel="6" thickBot="1">
      <c r="A379" s="114" t="s">
        <v>175</v>
      </c>
      <c r="B379" s="90">
        <v>951</v>
      </c>
      <c r="C379" s="91" t="s">
        <v>174</v>
      </c>
      <c r="D379" s="91" t="s">
        <v>328</v>
      </c>
      <c r="E379" s="91" t="s">
        <v>5</v>
      </c>
      <c r="F379" s="91"/>
      <c r="G379" s="16">
        <f>G380</f>
        <v>10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32.25" outlineLevel="6" thickBot="1">
      <c r="A380" s="5" t="s">
        <v>100</v>
      </c>
      <c r="B380" s="21">
        <v>951</v>
      </c>
      <c r="C380" s="6" t="s">
        <v>176</v>
      </c>
      <c r="D380" s="6" t="s">
        <v>328</v>
      </c>
      <c r="E380" s="6" t="s">
        <v>95</v>
      </c>
      <c r="F380" s="6"/>
      <c r="G380" s="7">
        <f>G381</f>
        <v>10</v>
      </c>
      <c r="H380" s="77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5"/>
      <c r="Y380" s="59"/>
    </row>
    <row r="381" spans="1:25" ht="32.25" outlineLevel="6" thickBot="1">
      <c r="A381" s="88" t="s">
        <v>101</v>
      </c>
      <c r="B381" s="92">
        <v>951</v>
      </c>
      <c r="C381" s="93" t="s">
        <v>174</v>
      </c>
      <c r="D381" s="93" t="s">
        <v>328</v>
      </c>
      <c r="E381" s="93" t="s">
        <v>96</v>
      </c>
      <c r="F381" s="93"/>
      <c r="G381" s="98">
        <v>10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19.5" outlineLevel="6" thickBot="1">
      <c r="A382" s="108" t="s">
        <v>72</v>
      </c>
      <c r="B382" s="18">
        <v>951</v>
      </c>
      <c r="C382" s="14" t="s">
        <v>42</v>
      </c>
      <c r="D382" s="14" t="s">
        <v>264</v>
      </c>
      <c r="E382" s="14" t="s">
        <v>5</v>
      </c>
      <c r="F382" s="14"/>
      <c r="G382" s="15">
        <f>G383+G389</f>
        <v>150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19.5" outlineLevel="6" thickBot="1">
      <c r="A383" s="8" t="s">
        <v>177</v>
      </c>
      <c r="B383" s="19">
        <v>951</v>
      </c>
      <c r="C383" s="9" t="s">
        <v>77</v>
      </c>
      <c r="D383" s="9" t="s">
        <v>264</v>
      </c>
      <c r="E383" s="9" t="s">
        <v>5</v>
      </c>
      <c r="F383" s="9"/>
      <c r="G383" s="10">
        <f>G384</f>
        <v>150</v>
      </c>
      <c r="H383" s="29">
        <f aca="true" t="shared" si="48" ref="H383:X383">H384+H390</f>
        <v>0</v>
      </c>
      <c r="I383" s="29">
        <f t="shared" si="48"/>
        <v>0</v>
      </c>
      <c r="J383" s="29">
        <f t="shared" si="48"/>
        <v>0</v>
      </c>
      <c r="K383" s="29">
        <f t="shared" si="48"/>
        <v>0</v>
      </c>
      <c r="L383" s="29">
        <f t="shared" si="48"/>
        <v>0</v>
      </c>
      <c r="M383" s="29">
        <f t="shared" si="48"/>
        <v>0</v>
      </c>
      <c r="N383" s="29">
        <f t="shared" si="48"/>
        <v>0</v>
      </c>
      <c r="O383" s="29">
        <f t="shared" si="48"/>
        <v>0</v>
      </c>
      <c r="P383" s="29">
        <f t="shared" si="48"/>
        <v>0</v>
      </c>
      <c r="Q383" s="29">
        <f t="shared" si="48"/>
        <v>0</v>
      </c>
      <c r="R383" s="29">
        <f t="shared" si="48"/>
        <v>0</v>
      </c>
      <c r="S383" s="29">
        <f t="shared" si="48"/>
        <v>0</v>
      </c>
      <c r="T383" s="29">
        <f t="shared" si="48"/>
        <v>0</v>
      </c>
      <c r="U383" s="29">
        <f t="shared" si="48"/>
        <v>0</v>
      </c>
      <c r="V383" s="29">
        <f t="shared" si="48"/>
        <v>0</v>
      </c>
      <c r="W383" s="29">
        <f t="shared" si="48"/>
        <v>0</v>
      </c>
      <c r="X383" s="73">
        <f t="shared" si="48"/>
        <v>499.74378</v>
      </c>
      <c r="Y383" s="59">
        <f>X383/G377*100</f>
        <v>4997.4378</v>
      </c>
    </row>
    <row r="384" spans="1:25" ht="16.5" outlineLevel="6" thickBot="1">
      <c r="A384" s="100" t="s">
        <v>241</v>
      </c>
      <c r="B384" s="106">
        <v>951</v>
      </c>
      <c r="C384" s="91" t="s">
        <v>77</v>
      </c>
      <c r="D384" s="91" t="s">
        <v>329</v>
      </c>
      <c r="E384" s="91" t="s">
        <v>5</v>
      </c>
      <c r="F384" s="91"/>
      <c r="G384" s="16">
        <f>G385</f>
        <v>150</v>
      </c>
      <c r="H384" s="31">
        <f aca="true" t="shared" si="49" ref="H384:X387">H385</f>
        <v>0</v>
      </c>
      <c r="I384" s="31">
        <f t="shared" si="49"/>
        <v>0</v>
      </c>
      <c r="J384" s="31">
        <f t="shared" si="49"/>
        <v>0</v>
      </c>
      <c r="K384" s="31">
        <f t="shared" si="49"/>
        <v>0</v>
      </c>
      <c r="L384" s="31">
        <f t="shared" si="49"/>
        <v>0</v>
      </c>
      <c r="M384" s="31">
        <f t="shared" si="49"/>
        <v>0</v>
      </c>
      <c r="N384" s="31">
        <f t="shared" si="49"/>
        <v>0</v>
      </c>
      <c r="O384" s="31">
        <f t="shared" si="49"/>
        <v>0</v>
      </c>
      <c r="P384" s="31">
        <f t="shared" si="49"/>
        <v>0</v>
      </c>
      <c r="Q384" s="31">
        <f t="shared" si="49"/>
        <v>0</v>
      </c>
      <c r="R384" s="31">
        <f t="shared" si="49"/>
        <v>0</v>
      </c>
      <c r="S384" s="31">
        <f t="shared" si="49"/>
        <v>0</v>
      </c>
      <c r="T384" s="31">
        <f t="shared" si="49"/>
        <v>0</v>
      </c>
      <c r="U384" s="31">
        <f t="shared" si="49"/>
        <v>0</v>
      </c>
      <c r="V384" s="31">
        <f t="shared" si="49"/>
        <v>0</v>
      </c>
      <c r="W384" s="31">
        <f t="shared" si="49"/>
        <v>0</v>
      </c>
      <c r="X384" s="66">
        <f t="shared" si="49"/>
        <v>499.74378</v>
      </c>
      <c r="Y384" s="59">
        <f>X384/G378*100</f>
        <v>4997.4378</v>
      </c>
    </row>
    <row r="385" spans="1:25" ht="48" outlineLevel="6" thickBot="1">
      <c r="A385" s="114" t="s">
        <v>178</v>
      </c>
      <c r="B385" s="90">
        <v>951</v>
      </c>
      <c r="C385" s="91" t="s">
        <v>77</v>
      </c>
      <c r="D385" s="91" t="s">
        <v>330</v>
      </c>
      <c r="E385" s="91" t="s">
        <v>5</v>
      </c>
      <c r="F385" s="91"/>
      <c r="G385" s="16">
        <f>G387+G386</f>
        <v>150</v>
      </c>
      <c r="H385" s="32">
        <f aca="true" t="shared" si="50" ref="H385:X385">H387</f>
        <v>0</v>
      </c>
      <c r="I385" s="32">
        <f t="shared" si="50"/>
        <v>0</v>
      </c>
      <c r="J385" s="32">
        <f t="shared" si="50"/>
        <v>0</v>
      </c>
      <c r="K385" s="32">
        <f t="shared" si="50"/>
        <v>0</v>
      </c>
      <c r="L385" s="32">
        <f t="shared" si="50"/>
        <v>0</v>
      </c>
      <c r="M385" s="32">
        <f t="shared" si="50"/>
        <v>0</v>
      </c>
      <c r="N385" s="32">
        <f t="shared" si="50"/>
        <v>0</v>
      </c>
      <c r="O385" s="32">
        <f t="shared" si="50"/>
        <v>0</v>
      </c>
      <c r="P385" s="32">
        <f t="shared" si="50"/>
        <v>0</v>
      </c>
      <c r="Q385" s="32">
        <f t="shared" si="50"/>
        <v>0</v>
      </c>
      <c r="R385" s="32">
        <f t="shared" si="50"/>
        <v>0</v>
      </c>
      <c r="S385" s="32">
        <f t="shared" si="50"/>
        <v>0</v>
      </c>
      <c r="T385" s="32">
        <f t="shared" si="50"/>
        <v>0</v>
      </c>
      <c r="U385" s="32">
        <f t="shared" si="50"/>
        <v>0</v>
      </c>
      <c r="V385" s="32">
        <f t="shared" si="50"/>
        <v>0</v>
      </c>
      <c r="W385" s="32">
        <f t="shared" si="50"/>
        <v>0</v>
      </c>
      <c r="X385" s="67">
        <f t="shared" si="50"/>
        <v>499.74378</v>
      </c>
      <c r="Y385" s="59">
        <f>X385/G379*100</f>
        <v>4997.4378</v>
      </c>
    </row>
    <row r="386" spans="1:25" ht="19.5" customHeight="1" outlineLevel="6" thickBot="1">
      <c r="A386" s="5" t="s">
        <v>396</v>
      </c>
      <c r="B386" s="21">
        <v>951</v>
      </c>
      <c r="C386" s="6" t="s">
        <v>77</v>
      </c>
      <c r="D386" s="6" t="s">
        <v>330</v>
      </c>
      <c r="E386" s="6" t="s">
        <v>367</v>
      </c>
      <c r="F386" s="6"/>
      <c r="G386" s="7">
        <v>43.5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67"/>
      <c r="Y386" s="59"/>
    </row>
    <row r="387" spans="1:25" ht="32.25" outlineLevel="6" thickBot="1">
      <c r="A387" s="5" t="s">
        <v>100</v>
      </c>
      <c r="B387" s="21">
        <v>951</v>
      </c>
      <c r="C387" s="6" t="s">
        <v>77</v>
      </c>
      <c r="D387" s="6" t="s">
        <v>330</v>
      </c>
      <c r="E387" s="6" t="s">
        <v>95</v>
      </c>
      <c r="F387" s="6"/>
      <c r="G387" s="7">
        <f>G388</f>
        <v>106.5</v>
      </c>
      <c r="H387" s="34">
        <f t="shared" si="49"/>
        <v>0</v>
      </c>
      <c r="I387" s="34">
        <f t="shared" si="49"/>
        <v>0</v>
      </c>
      <c r="J387" s="34">
        <f t="shared" si="49"/>
        <v>0</v>
      </c>
      <c r="K387" s="34">
        <f t="shared" si="49"/>
        <v>0</v>
      </c>
      <c r="L387" s="34">
        <f t="shared" si="49"/>
        <v>0</v>
      </c>
      <c r="M387" s="34">
        <f t="shared" si="49"/>
        <v>0</v>
      </c>
      <c r="N387" s="34">
        <f t="shared" si="49"/>
        <v>0</v>
      </c>
      <c r="O387" s="34">
        <f t="shared" si="49"/>
        <v>0</v>
      </c>
      <c r="P387" s="34">
        <f t="shared" si="49"/>
        <v>0</v>
      </c>
      <c r="Q387" s="34">
        <f t="shared" si="49"/>
        <v>0</v>
      </c>
      <c r="R387" s="34">
        <f t="shared" si="49"/>
        <v>0</v>
      </c>
      <c r="S387" s="34">
        <f t="shared" si="49"/>
        <v>0</v>
      </c>
      <c r="T387" s="34">
        <f t="shared" si="49"/>
        <v>0</v>
      </c>
      <c r="U387" s="34">
        <f t="shared" si="49"/>
        <v>0</v>
      </c>
      <c r="V387" s="34">
        <f t="shared" si="49"/>
        <v>0</v>
      </c>
      <c r="W387" s="34">
        <f t="shared" si="49"/>
        <v>0</v>
      </c>
      <c r="X387" s="68">
        <f t="shared" si="49"/>
        <v>499.74378</v>
      </c>
      <c r="Y387" s="59">
        <f>X387/G380*100</f>
        <v>4997.4378</v>
      </c>
    </row>
    <row r="388" spans="1:25" ht="32.25" outlineLevel="6" thickBot="1">
      <c r="A388" s="88" t="s">
        <v>101</v>
      </c>
      <c r="B388" s="92">
        <v>951</v>
      </c>
      <c r="C388" s="93" t="s">
        <v>77</v>
      </c>
      <c r="D388" s="93" t="s">
        <v>330</v>
      </c>
      <c r="E388" s="93" t="s">
        <v>96</v>
      </c>
      <c r="F388" s="93"/>
      <c r="G388" s="98">
        <v>106.5</v>
      </c>
      <c r="H388" s="24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42"/>
      <c r="X388" s="65">
        <v>499.74378</v>
      </c>
      <c r="Y388" s="59">
        <f>X388/G381*100</f>
        <v>4997.4378</v>
      </c>
    </row>
    <row r="389" spans="1:25" ht="19.5" outlineLevel="6" thickBot="1">
      <c r="A389" s="87" t="s">
        <v>80</v>
      </c>
      <c r="B389" s="19">
        <v>951</v>
      </c>
      <c r="C389" s="9" t="s">
        <v>81</v>
      </c>
      <c r="D389" s="9" t="s">
        <v>264</v>
      </c>
      <c r="E389" s="9" t="s">
        <v>5</v>
      </c>
      <c r="F389" s="6"/>
      <c r="G389" s="10">
        <f>G390</f>
        <v>0</v>
      </c>
      <c r="H389" s="77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5"/>
      <c r="Y389" s="59"/>
    </row>
    <row r="390" spans="1:25" ht="16.5" outlineLevel="6" thickBot="1">
      <c r="A390" s="100" t="s">
        <v>242</v>
      </c>
      <c r="B390" s="106">
        <v>951</v>
      </c>
      <c r="C390" s="91" t="s">
        <v>81</v>
      </c>
      <c r="D390" s="91" t="s">
        <v>329</v>
      </c>
      <c r="E390" s="91" t="s">
        <v>5</v>
      </c>
      <c r="F390" s="91"/>
      <c r="G390" s="16">
        <f>G391</f>
        <v>0</v>
      </c>
      <c r="H390" s="31">
        <f aca="true" t="shared" si="51" ref="H390:X390">H391</f>
        <v>0</v>
      </c>
      <c r="I390" s="31">
        <f t="shared" si="51"/>
        <v>0</v>
      </c>
      <c r="J390" s="31">
        <f t="shared" si="51"/>
        <v>0</v>
      </c>
      <c r="K390" s="31">
        <f t="shared" si="51"/>
        <v>0</v>
      </c>
      <c r="L390" s="31">
        <f t="shared" si="51"/>
        <v>0</v>
      </c>
      <c r="M390" s="31">
        <f t="shared" si="51"/>
        <v>0</v>
      </c>
      <c r="N390" s="31">
        <f t="shared" si="51"/>
        <v>0</v>
      </c>
      <c r="O390" s="31">
        <f t="shared" si="51"/>
        <v>0</v>
      </c>
      <c r="P390" s="31">
        <f t="shared" si="51"/>
        <v>0</v>
      </c>
      <c r="Q390" s="31">
        <f t="shared" si="51"/>
        <v>0</v>
      </c>
      <c r="R390" s="31">
        <f t="shared" si="51"/>
        <v>0</v>
      </c>
      <c r="S390" s="31">
        <f t="shared" si="51"/>
        <v>0</v>
      </c>
      <c r="T390" s="31">
        <f t="shared" si="51"/>
        <v>0</v>
      </c>
      <c r="U390" s="31">
        <f t="shared" si="51"/>
        <v>0</v>
      </c>
      <c r="V390" s="31">
        <f t="shared" si="51"/>
        <v>0</v>
      </c>
      <c r="W390" s="31">
        <f t="shared" si="51"/>
        <v>0</v>
      </c>
      <c r="X390" s="31">
        <f t="shared" si="51"/>
        <v>0</v>
      </c>
      <c r="Y390" s="59">
        <f>X390/G383*100</f>
        <v>0</v>
      </c>
    </row>
    <row r="391" spans="1:25" ht="48" outlineLevel="6" thickBot="1">
      <c r="A391" s="5" t="s">
        <v>179</v>
      </c>
      <c r="B391" s="21">
        <v>951</v>
      </c>
      <c r="C391" s="6" t="s">
        <v>81</v>
      </c>
      <c r="D391" s="6" t="s">
        <v>331</v>
      </c>
      <c r="E391" s="6" t="s">
        <v>5</v>
      </c>
      <c r="F391" s="6"/>
      <c r="G391" s="7">
        <f>G392</f>
        <v>0</v>
      </c>
      <c r="H391" s="32">
        <f aca="true" t="shared" si="52" ref="H391:X391">H392+H395</f>
        <v>0</v>
      </c>
      <c r="I391" s="32">
        <f t="shared" si="52"/>
        <v>0</v>
      </c>
      <c r="J391" s="32">
        <f t="shared" si="52"/>
        <v>0</v>
      </c>
      <c r="K391" s="32">
        <f t="shared" si="52"/>
        <v>0</v>
      </c>
      <c r="L391" s="32">
        <f t="shared" si="52"/>
        <v>0</v>
      </c>
      <c r="M391" s="32">
        <f t="shared" si="52"/>
        <v>0</v>
      </c>
      <c r="N391" s="32">
        <f t="shared" si="52"/>
        <v>0</v>
      </c>
      <c r="O391" s="32">
        <f t="shared" si="52"/>
        <v>0</v>
      </c>
      <c r="P391" s="32">
        <f t="shared" si="52"/>
        <v>0</v>
      </c>
      <c r="Q391" s="32">
        <f t="shared" si="52"/>
        <v>0</v>
      </c>
      <c r="R391" s="32">
        <f t="shared" si="52"/>
        <v>0</v>
      </c>
      <c r="S391" s="32">
        <f t="shared" si="52"/>
        <v>0</v>
      </c>
      <c r="T391" s="32">
        <f t="shared" si="52"/>
        <v>0</v>
      </c>
      <c r="U391" s="32">
        <f t="shared" si="52"/>
        <v>0</v>
      </c>
      <c r="V391" s="32">
        <f t="shared" si="52"/>
        <v>0</v>
      </c>
      <c r="W391" s="32">
        <f t="shared" si="52"/>
        <v>0</v>
      </c>
      <c r="X391" s="32">
        <f t="shared" si="52"/>
        <v>0</v>
      </c>
      <c r="Y391" s="59">
        <f>X391/G384*100</f>
        <v>0</v>
      </c>
    </row>
    <row r="392" spans="1:25" ht="18" customHeight="1" outlineLevel="6" thickBot="1">
      <c r="A392" s="88" t="s">
        <v>118</v>
      </c>
      <c r="B392" s="92">
        <v>951</v>
      </c>
      <c r="C392" s="93" t="s">
        <v>81</v>
      </c>
      <c r="D392" s="93" t="s">
        <v>331</v>
      </c>
      <c r="E392" s="93" t="s">
        <v>117</v>
      </c>
      <c r="F392" s="93"/>
      <c r="G392" s="98">
        <v>0</v>
      </c>
      <c r="H392" s="24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42"/>
      <c r="X392" s="65">
        <v>0</v>
      </c>
      <c r="Y392" s="59">
        <f>X392/G385*100</f>
        <v>0</v>
      </c>
    </row>
    <row r="393" spans="1:25" ht="38.25" customHeight="1" outlineLevel="6" thickBot="1">
      <c r="A393" s="108" t="s">
        <v>69</v>
      </c>
      <c r="B393" s="18">
        <v>951</v>
      </c>
      <c r="C393" s="14" t="s">
        <v>68</v>
      </c>
      <c r="D393" s="14" t="s">
        <v>264</v>
      </c>
      <c r="E393" s="14" t="s">
        <v>5</v>
      </c>
      <c r="F393" s="14"/>
      <c r="G393" s="15">
        <f>G394+G400</f>
        <v>2550</v>
      </c>
      <c r="H393" s="77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75"/>
      <c r="Y393" s="59"/>
    </row>
    <row r="394" spans="1:25" ht="32.25" outlineLevel="6" thickBot="1">
      <c r="A394" s="126" t="s">
        <v>41</v>
      </c>
      <c r="B394" s="18">
        <v>951</v>
      </c>
      <c r="C394" s="127" t="s">
        <v>79</v>
      </c>
      <c r="D394" s="127" t="s">
        <v>264</v>
      </c>
      <c r="E394" s="127" t="s">
        <v>5</v>
      </c>
      <c r="F394" s="127"/>
      <c r="G394" s="128">
        <f>G395</f>
        <v>2500</v>
      </c>
      <c r="H394" s="31">
        <f aca="true" t="shared" si="53" ref="H394:X394">H395</f>
        <v>0</v>
      </c>
      <c r="I394" s="31">
        <f t="shared" si="53"/>
        <v>0</v>
      </c>
      <c r="J394" s="31">
        <f t="shared" si="53"/>
        <v>0</v>
      </c>
      <c r="K394" s="31">
        <f t="shared" si="53"/>
        <v>0</v>
      </c>
      <c r="L394" s="31">
        <f t="shared" si="53"/>
        <v>0</v>
      </c>
      <c r="M394" s="31">
        <f t="shared" si="53"/>
        <v>0</v>
      </c>
      <c r="N394" s="31">
        <f t="shared" si="53"/>
        <v>0</v>
      </c>
      <c r="O394" s="31">
        <f t="shared" si="53"/>
        <v>0</v>
      </c>
      <c r="P394" s="31">
        <f t="shared" si="53"/>
        <v>0</v>
      </c>
      <c r="Q394" s="31">
        <f t="shared" si="53"/>
        <v>0</v>
      </c>
      <c r="R394" s="31">
        <f t="shared" si="53"/>
        <v>0</v>
      </c>
      <c r="S394" s="31">
        <f t="shared" si="53"/>
        <v>0</v>
      </c>
      <c r="T394" s="31">
        <f t="shared" si="53"/>
        <v>0</v>
      </c>
      <c r="U394" s="31">
        <f t="shared" si="53"/>
        <v>0</v>
      </c>
      <c r="V394" s="31">
        <f t="shared" si="53"/>
        <v>0</v>
      </c>
      <c r="W394" s="31">
        <f t="shared" si="53"/>
        <v>0</v>
      </c>
      <c r="X394" s="31">
        <f t="shared" si="53"/>
        <v>0</v>
      </c>
      <c r="Y394" s="59">
        <f>X394/G388*100</f>
        <v>0</v>
      </c>
    </row>
    <row r="395" spans="1:25" ht="32.25" outlineLevel="6" thickBot="1">
      <c r="A395" s="112" t="s">
        <v>135</v>
      </c>
      <c r="B395" s="19">
        <v>951</v>
      </c>
      <c r="C395" s="11" t="s">
        <v>79</v>
      </c>
      <c r="D395" s="11" t="s">
        <v>265</v>
      </c>
      <c r="E395" s="11" t="s">
        <v>5</v>
      </c>
      <c r="F395" s="11"/>
      <c r="G395" s="12">
        <f>G396</f>
        <v>2500</v>
      </c>
      <c r="H395" s="77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75">
        <v>0</v>
      </c>
      <c r="Y395" s="59" t="e">
        <f>X395/G389*100</f>
        <v>#DIV/0!</v>
      </c>
    </row>
    <row r="396" spans="1:25" ht="32.25" outlineLevel="6" thickBot="1">
      <c r="A396" s="112" t="s">
        <v>136</v>
      </c>
      <c r="B396" s="19">
        <v>951</v>
      </c>
      <c r="C396" s="9" t="s">
        <v>79</v>
      </c>
      <c r="D396" s="9" t="s">
        <v>266</v>
      </c>
      <c r="E396" s="9" t="s">
        <v>5</v>
      </c>
      <c r="F396" s="9"/>
      <c r="G396" s="10">
        <f>G397</f>
        <v>2500</v>
      </c>
      <c r="H396" s="77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75"/>
      <c r="Y396" s="59"/>
    </row>
    <row r="397" spans="1:25" ht="48" outlineLevel="6" thickBot="1">
      <c r="A397" s="114" t="s">
        <v>180</v>
      </c>
      <c r="B397" s="90">
        <v>951</v>
      </c>
      <c r="C397" s="91" t="s">
        <v>79</v>
      </c>
      <c r="D397" s="91" t="s">
        <v>332</v>
      </c>
      <c r="E397" s="91" t="s">
        <v>5</v>
      </c>
      <c r="F397" s="91"/>
      <c r="G397" s="16">
        <f>G398</f>
        <v>2500</v>
      </c>
      <c r="H397" s="29">
        <f aca="true" t="shared" si="54" ref="H397:X397">H398+H403</f>
        <v>0</v>
      </c>
      <c r="I397" s="29">
        <f t="shared" si="54"/>
        <v>0</v>
      </c>
      <c r="J397" s="29">
        <f t="shared" si="54"/>
        <v>0</v>
      </c>
      <c r="K397" s="29">
        <f t="shared" si="54"/>
        <v>0</v>
      </c>
      <c r="L397" s="29">
        <f t="shared" si="54"/>
        <v>0</v>
      </c>
      <c r="M397" s="29">
        <f t="shared" si="54"/>
        <v>0</v>
      </c>
      <c r="N397" s="29">
        <f t="shared" si="54"/>
        <v>0</v>
      </c>
      <c r="O397" s="29">
        <f t="shared" si="54"/>
        <v>0</v>
      </c>
      <c r="P397" s="29">
        <f t="shared" si="54"/>
        <v>0</v>
      </c>
      <c r="Q397" s="29">
        <f t="shared" si="54"/>
        <v>0</v>
      </c>
      <c r="R397" s="29">
        <f t="shared" si="54"/>
        <v>0</v>
      </c>
      <c r="S397" s="29">
        <f t="shared" si="54"/>
        <v>0</v>
      </c>
      <c r="T397" s="29">
        <f t="shared" si="54"/>
        <v>0</v>
      </c>
      <c r="U397" s="29">
        <f t="shared" si="54"/>
        <v>0</v>
      </c>
      <c r="V397" s="29">
        <f t="shared" si="54"/>
        <v>0</v>
      </c>
      <c r="W397" s="29">
        <f t="shared" si="54"/>
        <v>0</v>
      </c>
      <c r="X397" s="73">
        <f t="shared" si="54"/>
        <v>1410.7881399999999</v>
      </c>
      <c r="Y397" s="59" t="e">
        <f>X397/G391*100</f>
        <v>#DIV/0!</v>
      </c>
    </row>
    <row r="398" spans="1:25" ht="16.5" outlineLevel="6" thickBot="1">
      <c r="A398" s="5" t="s">
        <v>120</v>
      </c>
      <c r="B398" s="21">
        <v>951</v>
      </c>
      <c r="C398" s="6" t="s">
        <v>79</v>
      </c>
      <c r="D398" s="6" t="s">
        <v>332</v>
      </c>
      <c r="E398" s="6" t="s">
        <v>119</v>
      </c>
      <c r="F398" s="6"/>
      <c r="G398" s="7">
        <f>G399</f>
        <v>2500</v>
      </c>
      <c r="H398" s="31">
        <f aca="true" t="shared" si="55" ref="H398:X398">H399</f>
        <v>0</v>
      </c>
      <c r="I398" s="31">
        <f t="shared" si="55"/>
        <v>0</v>
      </c>
      <c r="J398" s="31">
        <f t="shared" si="55"/>
        <v>0</v>
      </c>
      <c r="K398" s="31">
        <f t="shared" si="55"/>
        <v>0</v>
      </c>
      <c r="L398" s="31">
        <f t="shared" si="55"/>
        <v>0</v>
      </c>
      <c r="M398" s="31">
        <f t="shared" si="55"/>
        <v>0</v>
      </c>
      <c r="N398" s="31">
        <f t="shared" si="55"/>
        <v>0</v>
      </c>
      <c r="O398" s="31">
        <f t="shared" si="55"/>
        <v>0</v>
      </c>
      <c r="P398" s="31">
        <f t="shared" si="55"/>
        <v>0</v>
      </c>
      <c r="Q398" s="31">
        <f t="shared" si="55"/>
        <v>0</v>
      </c>
      <c r="R398" s="31">
        <f t="shared" si="55"/>
        <v>0</v>
      </c>
      <c r="S398" s="31">
        <f t="shared" si="55"/>
        <v>0</v>
      </c>
      <c r="T398" s="31">
        <f t="shared" si="55"/>
        <v>0</v>
      </c>
      <c r="U398" s="31">
        <f t="shared" si="55"/>
        <v>0</v>
      </c>
      <c r="V398" s="31">
        <f t="shared" si="55"/>
        <v>0</v>
      </c>
      <c r="W398" s="31">
        <f t="shared" si="55"/>
        <v>0</v>
      </c>
      <c r="X398" s="69">
        <f t="shared" si="55"/>
        <v>1362.07314</v>
      </c>
      <c r="Y398" s="59" t="e">
        <f>X398/G392*100</f>
        <v>#DIV/0!</v>
      </c>
    </row>
    <row r="399" spans="1:25" ht="19.5" customHeight="1" outlineLevel="6" thickBot="1">
      <c r="A399" s="99" t="s">
        <v>209</v>
      </c>
      <c r="B399" s="92">
        <v>951</v>
      </c>
      <c r="C399" s="93" t="s">
        <v>79</v>
      </c>
      <c r="D399" s="93" t="s">
        <v>332</v>
      </c>
      <c r="E399" s="93" t="s">
        <v>89</v>
      </c>
      <c r="F399" s="93"/>
      <c r="G399" s="98">
        <v>2500</v>
      </c>
      <c r="H399" s="32">
        <f aca="true" t="shared" si="56" ref="H399:X399">H400</f>
        <v>0</v>
      </c>
      <c r="I399" s="32">
        <f t="shared" si="56"/>
        <v>0</v>
      </c>
      <c r="J399" s="32">
        <f t="shared" si="56"/>
        <v>0</v>
      </c>
      <c r="K399" s="32">
        <f t="shared" si="56"/>
        <v>0</v>
      </c>
      <c r="L399" s="32">
        <f t="shared" si="56"/>
        <v>0</v>
      </c>
      <c r="M399" s="32">
        <f t="shared" si="56"/>
        <v>0</v>
      </c>
      <c r="N399" s="32">
        <f t="shared" si="56"/>
        <v>0</v>
      </c>
      <c r="O399" s="32">
        <f t="shared" si="56"/>
        <v>0</v>
      </c>
      <c r="P399" s="32">
        <f t="shared" si="56"/>
        <v>0</v>
      </c>
      <c r="Q399" s="32">
        <f t="shared" si="56"/>
        <v>0</v>
      </c>
      <c r="R399" s="32">
        <f t="shared" si="56"/>
        <v>0</v>
      </c>
      <c r="S399" s="32">
        <f t="shared" si="56"/>
        <v>0</v>
      </c>
      <c r="T399" s="32">
        <f t="shared" si="56"/>
        <v>0</v>
      </c>
      <c r="U399" s="32">
        <f t="shared" si="56"/>
        <v>0</v>
      </c>
      <c r="V399" s="32">
        <f t="shared" si="56"/>
        <v>0</v>
      </c>
      <c r="W399" s="32">
        <f t="shared" si="56"/>
        <v>0</v>
      </c>
      <c r="X399" s="70">
        <f t="shared" si="56"/>
        <v>1362.07314</v>
      </c>
      <c r="Y399" s="59">
        <f>X399/G393*100</f>
        <v>53.414632941176464</v>
      </c>
    </row>
    <row r="400" spans="1:25" ht="16.5" outlineLevel="6" thickBot="1">
      <c r="A400" s="124" t="s">
        <v>70</v>
      </c>
      <c r="B400" s="18">
        <v>951</v>
      </c>
      <c r="C400" s="39" t="s">
        <v>71</v>
      </c>
      <c r="D400" s="39" t="s">
        <v>264</v>
      </c>
      <c r="E400" s="39" t="s">
        <v>5</v>
      </c>
      <c r="F400" s="39"/>
      <c r="G400" s="119">
        <f>G401</f>
        <v>50</v>
      </c>
      <c r="H400" s="34">
        <f aca="true" t="shared" si="57" ref="H400:X400">H402</f>
        <v>0</v>
      </c>
      <c r="I400" s="34">
        <f t="shared" si="57"/>
        <v>0</v>
      </c>
      <c r="J400" s="34">
        <f t="shared" si="57"/>
        <v>0</v>
      </c>
      <c r="K400" s="34">
        <f t="shared" si="57"/>
        <v>0</v>
      </c>
      <c r="L400" s="34">
        <f t="shared" si="57"/>
        <v>0</v>
      </c>
      <c r="M400" s="34">
        <f t="shared" si="57"/>
        <v>0</v>
      </c>
      <c r="N400" s="34">
        <f t="shared" si="57"/>
        <v>0</v>
      </c>
      <c r="O400" s="34">
        <f t="shared" si="57"/>
        <v>0</v>
      </c>
      <c r="P400" s="34">
        <f t="shared" si="57"/>
        <v>0</v>
      </c>
      <c r="Q400" s="34">
        <f t="shared" si="57"/>
        <v>0</v>
      </c>
      <c r="R400" s="34">
        <f t="shared" si="57"/>
        <v>0</v>
      </c>
      <c r="S400" s="34">
        <f t="shared" si="57"/>
        <v>0</v>
      </c>
      <c r="T400" s="34">
        <f t="shared" si="57"/>
        <v>0</v>
      </c>
      <c r="U400" s="34">
        <f t="shared" si="57"/>
        <v>0</v>
      </c>
      <c r="V400" s="34">
        <f t="shared" si="57"/>
        <v>0</v>
      </c>
      <c r="W400" s="34">
        <f t="shared" si="57"/>
        <v>0</v>
      </c>
      <c r="X400" s="64">
        <f t="shared" si="57"/>
        <v>1362.07314</v>
      </c>
      <c r="Y400" s="59">
        <f>X400/G394*100</f>
        <v>54.4829256</v>
      </c>
    </row>
    <row r="401" spans="1:25" ht="32.25" outlineLevel="6" thickBot="1">
      <c r="A401" s="112" t="s">
        <v>135</v>
      </c>
      <c r="B401" s="19">
        <v>951</v>
      </c>
      <c r="C401" s="11" t="s">
        <v>71</v>
      </c>
      <c r="D401" s="11" t="s">
        <v>265</v>
      </c>
      <c r="E401" s="11" t="s">
        <v>5</v>
      </c>
      <c r="F401" s="11"/>
      <c r="G401" s="12">
        <f>G402</f>
        <v>50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1"/>
      <c r="Y401" s="59"/>
    </row>
    <row r="402" spans="1:25" ht="32.25" outlineLevel="6" thickBot="1">
      <c r="A402" s="112" t="s">
        <v>136</v>
      </c>
      <c r="B402" s="19">
        <v>951</v>
      </c>
      <c r="C402" s="11" t="s">
        <v>71</v>
      </c>
      <c r="D402" s="11" t="s">
        <v>266</v>
      </c>
      <c r="E402" s="11" t="s">
        <v>5</v>
      </c>
      <c r="F402" s="11"/>
      <c r="G402" s="12">
        <f>G403</f>
        <v>50</v>
      </c>
      <c r="H402" s="25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43"/>
      <c r="X402" s="65">
        <v>1362.07314</v>
      </c>
      <c r="Y402" s="59">
        <f>X402/G396*100</f>
        <v>54.4829256</v>
      </c>
    </row>
    <row r="403" spans="1:25" ht="48" outlineLevel="6" thickBot="1">
      <c r="A403" s="94" t="s">
        <v>181</v>
      </c>
      <c r="B403" s="90">
        <v>951</v>
      </c>
      <c r="C403" s="91" t="s">
        <v>71</v>
      </c>
      <c r="D403" s="91" t="s">
        <v>333</v>
      </c>
      <c r="E403" s="91" t="s">
        <v>5</v>
      </c>
      <c r="F403" s="91"/>
      <c r="G403" s="16">
        <f>G404</f>
        <v>50</v>
      </c>
      <c r="H403" s="31">
        <f aca="true" t="shared" si="58" ref="H403:X405">H404</f>
        <v>0</v>
      </c>
      <c r="I403" s="31">
        <f t="shared" si="58"/>
        <v>0</v>
      </c>
      <c r="J403" s="31">
        <f t="shared" si="58"/>
        <v>0</v>
      </c>
      <c r="K403" s="31">
        <f t="shared" si="58"/>
        <v>0</v>
      </c>
      <c r="L403" s="31">
        <f t="shared" si="58"/>
        <v>0</v>
      </c>
      <c r="M403" s="31">
        <f t="shared" si="58"/>
        <v>0</v>
      </c>
      <c r="N403" s="31">
        <f t="shared" si="58"/>
        <v>0</v>
      </c>
      <c r="O403" s="31">
        <f t="shared" si="58"/>
        <v>0</v>
      </c>
      <c r="P403" s="31">
        <f t="shared" si="58"/>
        <v>0</v>
      </c>
      <c r="Q403" s="31">
        <f t="shared" si="58"/>
        <v>0</v>
      </c>
      <c r="R403" s="31">
        <f t="shared" si="58"/>
        <v>0</v>
      </c>
      <c r="S403" s="31">
        <f t="shared" si="58"/>
        <v>0</v>
      </c>
      <c r="T403" s="31">
        <f t="shared" si="58"/>
        <v>0</v>
      </c>
      <c r="U403" s="31">
        <f t="shared" si="58"/>
        <v>0</v>
      </c>
      <c r="V403" s="31">
        <f t="shared" si="58"/>
        <v>0</v>
      </c>
      <c r="W403" s="31">
        <f t="shared" si="58"/>
        <v>0</v>
      </c>
      <c r="X403" s="66">
        <f t="shared" si="58"/>
        <v>48.715</v>
      </c>
      <c r="Y403" s="59">
        <f>X403/G397*100</f>
        <v>1.9485999999999999</v>
      </c>
    </row>
    <row r="404" spans="1:25" ht="32.25" outlineLevel="6" thickBot="1">
      <c r="A404" s="5" t="s">
        <v>100</v>
      </c>
      <c r="B404" s="21">
        <v>951</v>
      </c>
      <c r="C404" s="6" t="s">
        <v>71</v>
      </c>
      <c r="D404" s="6" t="s">
        <v>333</v>
      </c>
      <c r="E404" s="6" t="s">
        <v>95</v>
      </c>
      <c r="F404" s="6"/>
      <c r="G404" s="7">
        <f>G405</f>
        <v>50</v>
      </c>
      <c r="H404" s="32">
        <f t="shared" si="58"/>
        <v>0</v>
      </c>
      <c r="I404" s="32">
        <f t="shared" si="58"/>
        <v>0</v>
      </c>
      <c r="J404" s="32">
        <f t="shared" si="58"/>
        <v>0</v>
      </c>
      <c r="K404" s="32">
        <f t="shared" si="58"/>
        <v>0</v>
      </c>
      <c r="L404" s="32">
        <f t="shared" si="58"/>
        <v>0</v>
      </c>
      <c r="M404" s="32">
        <f t="shared" si="58"/>
        <v>0</v>
      </c>
      <c r="N404" s="32">
        <f t="shared" si="58"/>
        <v>0</v>
      </c>
      <c r="O404" s="32">
        <f t="shared" si="58"/>
        <v>0</v>
      </c>
      <c r="P404" s="32">
        <f t="shared" si="58"/>
        <v>0</v>
      </c>
      <c r="Q404" s="32">
        <f t="shared" si="58"/>
        <v>0</v>
      </c>
      <c r="R404" s="32">
        <f t="shared" si="58"/>
        <v>0</v>
      </c>
      <c r="S404" s="32">
        <f t="shared" si="58"/>
        <v>0</v>
      </c>
      <c r="T404" s="32">
        <f t="shared" si="58"/>
        <v>0</v>
      </c>
      <c r="U404" s="32">
        <f t="shared" si="58"/>
        <v>0</v>
      </c>
      <c r="V404" s="32">
        <f t="shared" si="58"/>
        <v>0</v>
      </c>
      <c r="W404" s="32">
        <f t="shared" si="58"/>
        <v>0</v>
      </c>
      <c r="X404" s="67">
        <f>X405</f>
        <v>48.715</v>
      </c>
      <c r="Y404" s="59">
        <f>X404/G398*100</f>
        <v>1.9485999999999999</v>
      </c>
    </row>
    <row r="405" spans="1:25" ht="32.25" outlineLevel="6" thickBot="1">
      <c r="A405" s="88" t="s">
        <v>101</v>
      </c>
      <c r="B405" s="92">
        <v>951</v>
      </c>
      <c r="C405" s="93" t="s">
        <v>71</v>
      </c>
      <c r="D405" s="93" t="s">
        <v>333</v>
      </c>
      <c r="E405" s="93" t="s">
        <v>96</v>
      </c>
      <c r="F405" s="93"/>
      <c r="G405" s="98">
        <v>50</v>
      </c>
      <c r="H405" s="34">
        <f t="shared" si="58"/>
        <v>0</v>
      </c>
      <c r="I405" s="34">
        <f t="shared" si="58"/>
        <v>0</v>
      </c>
      <c r="J405" s="34">
        <f t="shared" si="58"/>
        <v>0</v>
      </c>
      <c r="K405" s="34">
        <f t="shared" si="58"/>
        <v>0</v>
      </c>
      <c r="L405" s="34">
        <f t="shared" si="58"/>
        <v>0</v>
      </c>
      <c r="M405" s="34">
        <f t="shared" si="58"/>
        <v>0</v>
      </c>
      <c r="N405" s="34">
        <f t="shared" si="58"/>
        <v>0</v>
      </c>
      <c r="O405" s="34">
        <f t="shared" si="58"/>
        <v>0</v>
      </c>
      <c r="P405" s="34">
        <f t="shared" si="58"/>
        <v>0</v>
      </c>
      <c r="Q405" s="34">
        <f t="shared" si="58"/>
        <v>0</v>
      </c>
      <c r="R405" s="34">
        <f t="shared" si="58"/>
        <v>0</v>
      </c>
      <c r="S405" s="34">
        <f t="shared" si="58"/>
        <v>0</v>
      </c>
      <c r="T405" s="34">
        <f t="shared" si="58"/>
        <v>0</v>
      </c>
      <c r="U405" s="34">
        <f t="shared" si="58"/>
        <v>0</v>
      </c>
      <c r="V405" s="34">
        <f t="shared" si="58"/>
        <v>0</v>
      </c>
      <c r="W405" s="34">
        <f t="shared" si="58"/>
        <v>0</v>
      </c>
      <c r="X405" s="68">
        <f>X406</f>
        <v>48.715</v>
      </c>
      <c r="Y405" s="59">
        <f>X405/G399*100</f>
        <v>1.9485999999999999</v>
      </c>
    </row>
    <row r="406" spans="1:25" ht="32.25" outlineLevel="6" thickBot="1">
      <c r="A406" s="108" t="s">
        <v>78</v>
      </c>
      <c r="B406" s="18">
        <v>951</v>
      </c>
      <c r="C406" s="14" t="s">
        <v>65</v>
      </c>
      <c r="D406" s="14" t="s">
        <v>264</v>
      </c>
      <c r="E406" s="14" t="s">
        <v>5</v>
      </c>
      <c r="F406" s="14"/>
      <c r="G406" s="15">
        <f>G407</f>
        <v>100</v>
      </c>
      <c r="H406" s="25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43"/>
      <c r="X406" s="65">
        <v>48.715</v>
      </c>
      <c r="Y406" s="59">
        <f>X406/G400*100</f>
        <v>97.43</v>
      </c>
    </row>
    <row r="407" spans="1:25" ht="16.5" outlineLevel="6" thickBot="1">
      <c r="A407" s="8" t="s">
        <v>182</v>
      </c>
      <c r="B407" s="19">
        <v>951</v>
      </c>
      <c r="C407" s="9" t="s">
        <v>66</v>
      </c>
      <c r="D407" s="9" t="s">
        <v>264</v>
      </c>
      <c r="E407" s="9" t="s">
        <v>5</v>
      </c>
      <c r="F407" s="9"/>
      <c r="G407" s="10">
        <f>G408</f>
        <v>100</v>
      </c>
      <c r="H407" s="101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75"/>
      <c r="Y407" s="59"/>
    </row>
    <row r="408" spans="1:25" ht="32.25" outlineLevel="6" thickBot="1">
      <c r="A408" s="112" t="s">
        <v>135</v>
      </c>
      <c r="B408" s="19">
        <v>951</v>
      </c>
      <c r="C408" s="9" t="s">
        <v>66</v>
      </c>
      <c r="D408" s="9" t="s">
        <v>265</v>
      </c>
      <c r="E408" s="9" t="s">
        <v>5</v>
      </c>
      <c r="F408" s="9"/>
      <c r="G408" s="10">
        <f>G409</f>
        <v>100</v>
      </c>
      <c r="H408" s="29">
        <f aca="true" t="shared" si="59" ref="H408:X411">H409</f>
        <v>0</v>
      </c>
      <c r="I408" s="29">
        <f t="shared" si="59"/>
        <v>0</v>
      </c>
      <c r="J408" s="29">
        <f t="shared" si="59"/>
        <v>0</v>
      </c>
      <c r="K408" s="29">
        <f t="shared" si="59"/>
        <v>0</v>
      </c>
      <c r="L408" s="29">
        <f t="shared" si="59"/>
        <v>0</v>
      </c>
      <c r="M408" s="29">
        <f t="shared" si="59"/>
        <v>0</v>
      </c>
      <c r="N408" s="29">
        <f t="shared" si="59"/>
        <v>0</v>
      </c>
      <c r="O408" s="29">
        <f t="shared" si="59"/>
        <v>0</v>
      </c>
      <c r="P408" s="29">
        <f t="shared" si="59"/>
        <v>0</v>
      </c>
      <c r="Q408" s="29">
        <f t="shared" si="59"/>
        <v>0</v>
      </c>
      <c r="R408" s="29">
        <f t="shared" si="59"/>
        <v>0</v>
      </c>
      <c r="S408" s="29">
        <f t="shared" si="59"/>
        <v>0</v>
      </c>
      <c r="T408" s="29">
        <f t="shared" si="59"/>
        <v>0</v>
      </c>
      <c r="U408" s="29">
        <f t="shared" si="59"/>
        <v>0</v>
      </c>
      <c r="V408" s="29">
        <f t="shared" si="59"/>
        <v>0</v>
      </c>
      <c r="W408" s="29">
        <f t="shared" si="59"/>
        <v>0</v>
      </c>
      <c r="X408" s="73">
        <f t="shared" si="59"/>
        <v>0</v>
      </c>
      <c r="Y408" s="59">
        <f aca="true" t="shared" si="60" ref="Y408:Y416">X408/G402*100</f>
        <v>0</v>
      </c>
    </row>
    <row r="409" spans="1:25" ht="32.25" outlineLevel="6" thickBot="1">
      <c r="A409" s="112" t="s">
        <v>136</v>
      </c>
      <c r="B409" s="19">
        <v>951</v>
      </c>
      <c r="C409" s="11" t="s">
        <v>66</v>
      </c>
      <c r="D409" s="11" t="s">
        <v>266</v>
      </c>
      <c r="E409" s="11" t="s">
        <v>5</v>
      </c>
      <c r="F409" s="11"/>
      <c r="G409" s="12">
        <f>G410</f>
        <v>100</v>
      </c>
      <c r="H409" s="31">
        <f t="shared" si="59"/>
        <v>0</v>
      </c>
      <c r="I409" s="31">
        <f t="shared" si="59"/>
        <v>0</v>
      </c>
      <c r="J409" s="31">
        <f t="shared" si="59"/>
        <v>0</v>
      </c>
      <c r="K409" s="31">
        <f t="shared" si="59"/>
        <v>0</v>
      </c>
      <c r="L409" s="31">
        <f t="shared" si="59"/>
        <v>0</v>
      </c>
      <c r="M409" s="31">
        <f t="shared" si="59"/>
        <v>0</v>
      </c>
      <c r="N409" s="31">
        <f t="shared" si="59"/>
        <v>0</v>
      </c>
      <c r="O409" s="31">
        <f t="shared" si="59"/>
        <v>0</v>
      </c>
      <c r="P409" s="31">
        <f t="shared" si="59"/>
        <v>0</v>
      </c>
      <c r="Q409" s="31">
        <f t="shared" si="59"/>
        <v>0</v>
      </c>
      <c r="R409" s="31">
        <f t="shared" si="59"/>
        <v>0</v>
      </c>
      <c r="S409" s="31">
        <f t="shared" si="59"/>
        <v>0</v>
      </c>
      <c r="T409" s="31">
        <f t="shared" si="59"/>
        <v>0</v>
      </c>
      <c r="U409" s="31">
        <f t="shared" si="59"/>
        <v>0</v>
      </c>
      <c r="V409" s="31">
        <f t="shared" si="59"/>
        <v>0</v>
      </c>
      <c r="W409" s="31">
        <f t="shared" si="59"/>
        <v>0</v>
      </c>
      <c r="X409" s="66">
        <f t="shared" si="59"/>
        <v>0</v>
      </c>
      <c r="Y409" s="59">
        <f t="shared" si="60"/>
        <v>0</v>
      </c>
    </row>
    <row r="410" spans="1:25" ht="32.25" outlineLevel="6" thickBot="1">
      <c r="A410" s="94" t="s">
        <v>183</v>
      </c>
      <c r="B410" s="90">
        <v>951</v>
      </c>
      <c r="C410" s="91" t="s">
        <v>66</v>
      </c>
      <c r="D410" s="91" t="s">
        <v>334</v>
      </c>
      <c r="E410" s="91" t="s">
        <v>5</v>
      </c>
      <c r="F410" s="91"/>
      <c r="G410" s="16">
        <f>G411</f>
        <v>100</v>
      </c>
      <c r="H410" s="32">
        <f t="shared" si="59"/>
        <v>0</v>
      </c>
      <c r="I410" s="32">
        <f t="shared" si="59"/>
        <v>0</v>
      </c>
      <c r="J410" s="32">
        <f t="shared" si="59"/>
        <v>0</v>
      </c>
      <c r="K410" s="32">
        <f t="shared" si="59"/>
        <v>0</v>
      </c>
      <c r="L410" s="32">
        <f t="shared" si="59"/>
        <v>0</v>
      </c>
      <c r="M410" s="32">
        <f t="shared" si="59"/>
        <v>0</v>
      </c>
      <c r="N410" s="32">
        <f t="shared" si="59"/>
        <v>0</v>
      </c>
      <c r="O410" s="32">
        <f t="shared" si="59"/>
        <v>0</v>
      </c>
      <c r="P410" s="32">
        <f t="shared" si="59"/>
        <v>0</v>
      </c>
      <c r="Q410" s="32">
        <f t="shared" si="59"/>
        <v>0</v>
      </c>
      <c r="R410" s="32">
        <f t="shared" si="59"/>
        <v>0</v>
      </c>
      <c r="S410" s="32">
        <f t="shared" si="59"/>
        <v>0</v>
      </c>
      <c r="T410" s="32">
        <f t="shared" si="59"/>
        <v>0</v>
      </c>
      <c r="U410" s="32">
        <f t="shared" si="59"/>
        <v>0</v>
      </c>
      <c r="V410" s="32">
        <f t="shared" si="59"/>
        <v>0</v>
      </c>
      <c r="W410" s="32">
        <f t="shared" si="59"/>
        <v>0</v>
      </c>
      <c r="X410" s="67">
        <f t="shared" si="59"/>
        <v>0</v>
      </c>
      <c r="Y410" s="59">
        <f t="shared" si="60"/>
        <v>0</v>
      </c>
    </row>
    <row r="411" spans="1:25" ht="16.5" outlineLevel="6" thickBot="1">
      <c r="A411" s="5" t="s">
        <v>128</v>
      </c>
      <c r="B411" s="21">
        <v>951</v>
      </c>
      <c r="C411" s="6" t="s">
        <v>66</v>
      </c>
      <c r="D411" s="6" t="s">
        <v>334</v>
      </c>
      <c r="E411" s="6" t="s">
        <v>227</v>
      </c>
      <c r="F411" s="6"/>
      <c r="G411" s="7">
        <v>100</v>
      </c>
      <c r="H411" s="34">
        <f t="shared" si="59"/>
        <v>0</v>
      </c>
      <c r="I411" s="34">
        <f t="shared" si="59"/>
        <v>0</v>
      </c>
      <c r="J411" s="34">
        <f t="shared" si="59"/>
        <v>0</v>
      </c>
      <c r="K411" s="34">
        <f t="shared" si="59"/>
        <v>0</v>
      </c>
      <c r="L411" s="34">
        <f t="shared" si="59"/>
        <v>0</v>
      </c>
      <c r="M411" s="34">
        <f t="shared" si="59"/>
        <v>0</v>
      </c>
      <c r="N411" s="34">
        <f t="shared" si="59"/>
        <v>0</v>
      </c>
      <c r="O411" s="34">
        <f t="shared" si="59"/>
        <v>0</v>
      </c>
      <c r="P411" s="34">
        <f t="shared" si="59"/>
        <v>0</v>
      </c>
      <c r="Q411" s="34">
        <f t="shared" si="59"/>
        <v>0</v>
      </c>
      <c r="R411" s="34">
        <f t="shared" si="59"/>
        <v>0</v>
      </c>
      <c r="S411" s="34">
        <f t="shared" si="59"/>
        <v>0</v>
      </c>
      <c r="T411" s="34">
        <f t="shared" si="59"/>
        <v>0</v>
      </c>
      <c r="U411" s="34">
        <f t="shared" si="59"/>
        <v>0</v>
      </c>
      <c r="V411" s="34">
        <f t="shared" si="59"/>
        <v>0</v>
      </c>
      <c r="W411" s="34">
        <f t="shared" si="59"/>
        <v>0</v>
      </c>
      <c r="X411" s="68">
        <f t="shared" si="59"/>
        <v>0</v>
      </c>
      <c r="Y411" s="59">
        <f t="shared" si="60"/>
        <v>0</v>
      </c>
    </row>
    <row r="412" spans="1:25" ht="63.75" outlineLevel="6" thickBot="1">
      <c r="A412" s="108" t="s">
        <v>73</v>
      </c>
      <c r="B412" s="18">
        <v>951</v>
      </c>
      <c r="C412" s="14" t="s">
        <v>74</v>
      </c>
      <c r="D412" s="14" t="s">
        <v>264</v>
      </c>
      <c r="E412" s="14" t="s">
        <v>5</v>
      </c>
      <c r="F412" s="14"/>
      <c r="G412" s="15">
        <f aca="true" t="shared" si="61" ref="G412:G420">G413</f>
        <v>20294</v>
      </c>
      <c r="H412" s="25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43"/>
      <c r="X412" s="65">
        <v>0</v>
      </c>
      <c r="Y412" s="59">
        <f t="shared" si="60"/>
        <v>0</v>
      </c>
    </row>
    <row r="413" spans="1:25" ht="48" outlineLevel="6" thickBot="1">
      <c r="A413" s="112" t="s">
        <v>76</v>
      </c>
      <c r="B413" s="19">
        <v>951</v>
      </c>
      <c r="C413" s="9" t="s">
        <v>75</v>
      </c>
      <c r="D413" s="9" t="s">
        <v>264</v>
      </c>
      <c r="E413" s="9" t="s">
        <v>5</v>
      </c>
      <c r="F413" s="9"/>
      <c r="G413" s="10">
        <f t="shared" si="61"/>
        <v>20294</v>
      </c>
      <c r="H413" s="29" t="e">
        <f aca="true" t="shared" si="62" ref="H413:X415">H414</f>
        <v>#REF!</v>
      </c>
      <c r="I413" s="29" t="e">
        <f t="shared" si="62"/>
        <v>#REF!</v>
      </c>
      <c r="J413" s="29" t="e">
        <f t="shared" si="62"/>
        <v>#REF!</v>
      </c>
      <c r="K413" s="29" t="e">
        <f t="shared" si="62"/>
        <v>#REF!</v>
      </c>
      <c r="L413" s="29" t="e">
        <f t="shared" si="62"/>
        <v>#REF!</v>
      </c>
      <c r="M413" s="29" t="e">
        <f t="shared" si="62"/>
        <v>#REF!</v>
      </c>
      <c r="N413" s="29" t="e">
        <f t="shared" si="62"/>
        <v>#REF!</v>
      </c>
      <c r="O413" s="29" t="e">
        <f t="shared" si="62"/>
        <v>#REF!</v>
      </c>
      <c r="P413" s="29" t="e">
        <f t="shared" si="62"/>
        <v>#REF!</v>
      </c>
      <c r="Q413" s="29" t="e">
        <f t="shared" si="62"/>
        <v>#REF!</v>
      </c>
      <c r="R413" s="29" t="e">
        <f t="shared" si="62"/>
        <v>#REF!</v>
      </c>
      <c r="S413" s="29" t="e">
        <f t="shared" si="62"/>
        <v>#REF!</v>
      </c>
      <c r="T413" s="29" t="e">
        <f t="shared" si="62"/>
        <v>#REF!</v>
      </c>
      <c r="U413" s="29" t="e">
        <f t="shared" si="62"/>
        <v>#REF!</v>
      </c>
      <c r="V413" s="29" t="e">
        <f t="shared" si="62"/>
        <v>#REF!</v>
      </c>
      <c r="W413" s="29" t="e">
        <f t="shared" si="62"/>
        <v>#REF!</v>
      </c>
      <c r="X413" s="73" t="e">
        <f t="shared" si="62"/>
        <v>#REF!</v>
      </c>
      <c r="Y413" s="59" t="e">
        <f t="shared" si="60"/>
        <v>#REF!</v>
      </c>
    </row>
    <row r="414" spans="1:25" ht="32.25" outlineLevel="6" thickBot="1">
      <c r="A414" s="112" t="s">
        <v>135</v>
      </c>
      <c r="B414" s="19">
        <v>951</v>
      </c>
      <c r="C414" s="9" t="s">
        <v>75</v>
      </c>
      <c r="D414" s="9" t="s">
        <v>265</v>
      </c>
      <c r="E414" s="9" t="s">
        <v>5</v>
      </c>
      <c r="F414" s="9"/>
      <c r="G414" s="10">
        <f t="shared" si="61"/>
        <v>20294</v>
      </c>
      <c r="H414" s="31" t="e">
        <f t="shared" si="62"/>
        <v>#REF!</v>
      </c>
      <c r="I414" s="31" t="e">
        <f t="shared" si="62"/>
        <v>#REF!</v>
      </c>
      <c r="J414" s="31" t="e">
        <f t="shared" si="62"/>
        <v>#REF!</v>
      </c>
      <c r="K414" s="31" t="e">
        <f t="shared" si="62"/>
        <v>#REF!</v>
      </c>
      <c r="L414" s="31" t="e">
        <f t="shared" si="62"/>
        <v>#REF!</v>
      </c>
      <c r="M414" s="31" t="e">
        <f t="shared" si="62"/>
        <v>#REF!</v>
      </c>
      <c r="N414" s="31" t="e">
        <f t="shared" si="62"/>
        <v>#REF!</v>
      </c>
      <c r="O414" s="31" t="e">
        <f t="shared" si="62"/>
        <v>#REF!</v>
      </c>
      <c r="P414" s="31" t="e">
        <f t="shared" si="62"/>
        <v>#REF!</v>
      </c>
      <c r="Q414" s="31" t="e">
        <f t="shared" si="62"/>
        <v>#REF!</v>
      </c>
      <c r="R414" s="31" t="e">
        <f t="shared" si="62"/>
        <v>#REF!</v>
      </c>
      <c r="S414" s="31" t="e">
        <f t="shared" si="62"/>
        <v>#REF!</v>
      </c>
      <c r="T414" s="31" t="e">
        <f t="shared" si="62"/>
        <v>#REF!</v>
      </c>
      <c r="U414" s="31" t="e">
        <f t="shared" si="62"/>
        <v>#REF!</v>
      </c>
      <c r="V414" s="31" t="e">
        <f t="shared" si="62"/>
        <v>#REF!</v>
      </c>
      <c r="W414" s="31" t="e">
        <f t="shared" si="62"/>
        <v>#REF!</v>
      </c>
      <c r="X414" s="66" t="e">
        <f t="shared" si="62"/>
        <v>#REF!</v>
      </c>
      <c r="Y414" s="59" t="e">
        <f t="shared" si="60"/>
        <v>#REF!</v>
      </c>
    </row>
    <row r="415" spans="1:25" ht="32.25" outlineLevel="6" thickBot="1">
      <c r="A415" s="112" t="s">
        <v>136</v>
      </c>
      <c r="B415" s="19">
        <v>951</v>
      </c>
      <c r="C415" s="11" t="s">
        <v>75</v>
      </c>
      <c r="D415" s="11" t="s">
        <v>266</v>
      </c>
      <c r="E415" s="11" t="s">
        <v>5</v>
      </c>
      <c r="F415" s="11"/>
      <c r="G415" s="12">
        <f>G416+G419</f>
        <v>20294</v>
      </c>
      <c r="H415" s="32" t="e">
        <f t="shared" si="62"/>
        <v>#REF!</v>
      </c>
      <c r="I415" s="32" t="e">
        <f t="shared" si="62"/>
        <v>#REF!</v>
      </c>
      <c r="J415" s="32" t="e">
        <f t="shared" si="62"/>
        <v>#REF!</v>
      </c>
      <c r="K415" s="32" t="e">
        <f t="shared" si="62"/>
        <v>#REF!</v>
      </c>
      <c r="L415" s="32" t="e">
        <f t="shared" si="62"/>
        <v>#REF!</v>
      </c>
      <c r="M415" s="32" t="e">
        <f t="shared" si="62"/>
        <v>#REF!</v>
      </c>
      <c r="N415" s="32" t="e">
        <f t="shared" si="62"/>
        <v>#REF!</v>
      </c>
      <c r="O415" s="32" t="e">
        <f t="shared" si="62"/>
        <v>#REF!</v>
      </c>
      <c r="P415" s="32" t="e">
        <f t="shared" si="62"/>
        <v>#REF!</v>
      </c>
      <c r="Q415" s="32" t="e">
        <f t="shared" si="62"/>
        <v>#REF!</v>
      </c>
      <c r="R415" s="32" t="e">
        <f t="shared" si="62"/>
        <v>#REF!</v>
      </c>
      <c r="S415" s="32" t="e">
        <f t="shared" si="62"/>
        <v>#REF!</v>
      </c>
      <c r="T415" s="32" t="e">
        <f t="shared" si="62"/>
        <v>#REF!</v>
      </c>
      <c r="U415" s="32" t="e">
        <f t="shared" si="62"/>
        <v>#REF!</v>
      </c>
      <c r="V415" s="32" t="e">
        <f t="shared" si="62"/>
        <v>#REF!</v>
      </c>
      <c r="W415" s="32" t="e">
        <f t="shared" si="62"/>
        <v>#REF!</v>
      </c>
      <c r="X415" s="67" t="e">
        <f t="shared" si="62"/>
        <v>#REF!</v>
      </c>
      <c r="Y415" s="59" t="e">
        <f t="shared" si="60"/>
        <v>#REF!</v>
      </c>
    </row>
    <row r="416" spans="1:25" ht="48" outlineLevel="6" thickBot="1">
      <c r="A416" s="5" t="s">
        <v>184</v>
      </c>
      <c r="B416" s="21">
        <v>951</v>
      </c>
      <c r="C416" s="6" t="s">
        <v>75</v>
      </c>
      <c r="D416" s="6" t="s">
        <v>335</v>
      </c>
      <c r="E416" s="6" t="s">
        <v>5</v>
      </c>
      <c r="F416" s="6"/>
      <c r="G416" s="7">
        <f t="shared" si="61"/>
        <v>2000</v>
      </c>
      <c r="H416" s="34" t="e">
        <f>#REF!</f>
        <v>#REF!</v>
      </c>
      <c r="I416" s="34" t="e">
        <f>#REF!</f>
        <v>#REF!</v>
      </c>
      <c r="J416" s="34" t="e">
        <f>#REF!</f>
        <v>#REF!</v>
      </c>
      <c r="K416" s="34" t="e">
        <f>#REF!</f>
        <v>#REF!</v>
      </c>
      <c r="L416" s="34" t="e">
        <f>#REF!</f>
        <v>#REF!</v>
      </c>
      <c r="M416" s="34" t="e">
        <f>#REF!</f>
        <v>#REF!</v>
      </c>
      <c r="N416" s="34" t="e">
        <f>#REF!</f>
        <v>#REF!</v>
      </c>
      <c r="O416" s="34" t="e">
        <f>#REF!</f>
        <v>#REF!</v>
      </c>
      <c r="P416" s="34" t="e">
        <f>#REF!</f>
        <v>#REF!</v>
      </c>
      <c r="Q416" s="34" t="e">
        <f>#REF!</f>
        <v>#REF!</v>
      </c>
      <c r="R416" s="34" t="e">
        <f>#REF!</f>
        <v>#REF!</v>
      </c>
      <c r="S416" s="34" t="e">
        <f>#REF!</f>
        <v>#REF!</v>
      </c>
      <c r="T416" s="34" t="e">
        <f>#REF!</f>
        <v>#REF!</v>
      </c>
      <c r="U416" s="34" t="e">
        <f>#REF!</f>
        <v>#REF!</v>
      </c>
      <c r="V416" s="34" t="e">
        <f>#REF!</f>
        <v>#REF!</v>
      </c>
      <c r="W416" s="34" t="e">
        <f>#REF!</f>
        <v>#REF!</v>
      </c>
      <c r="X416" s="68" t="e">
        <f>#REF!</f>
        <v>#REF!</v>
      </c>
      <c r="Y416" s="59" t="e">
        <f t="shared" si="60"/>
        <v>#REF!</v>
      </c>
    </row>
    <row r="417" spans="1:25" ht="16.5" outlineLevel="6" thickBot="1">
      <c r="A417" s="5" t="s">
        <v>131</v>
      </c>
      <c r="B417" s="21">
        <v>951</v>
      </c>
      <c r="C417" s="6" t="s">
        <v>75</v>
      </c>
      <c r="D417" s="6" t="s">
        <v>335</v>
      </c>
      <c r="E417" s="6" t="s">
        <v>129</v>
      </c>
      <c r="F417" s="6"/>
      <c r="G417" s="7">
        <f t="shared" si="61"/>
        <v>2000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2"/>
      <c r="Y417" s="59"/>
    </row>
    <row r="418" spans="1:25" ht="16.5" outlineLevel="6" thickBot="1">
      <c r="A418" s="88" t="s">
        <v>132</v>
      </c>
      <c r="B418" s="92">
        <v>951</v>
      </c>
      <c r="C418" s="93" t="s">
        <v>75</v>
      </c>
      <c r="D418" s="93" t="s">
        <v>335</v>
      </c>
      <c r="E418" s="93" t="s">
        <v>130</v>
      </c>
      <c r="F418" s="93"/>
      <c r="G418" s="98">
        <v>2000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2"/>
      <c r="Y418" s="59"/>
    </row>
    <row r="419" spans="1:25" ht="48" outlineLevel="6" thickBot="1">
      <c r="A419" s="5" t="s">
        <v>449</v>
      </c>
      <c r="B419" s="21">
        <v>951</v>
      </c>
      <c r="C419" s="6" t="s">
        <v>75</v>
      </c>
      <c r="D419" s="6" t="s">
        <v>450</v>
      </c>
      <c r="E419" s="6" t="s">
        <v>5</v>
      </c>
      <c r="F419" s="6"/>
      <c r="G419" s="7">
        <f t="shared" si="61"/>
        <v>18294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2"/>
      <c r="Y419" s="59"/>
    </row>
    <row r="420" spans="1:25" ht="16.5" outlineLevel="6" thickBot="1">
      <c r="A420" s="5" t="s">
        <v>131</v>
      </c>
      <c r="B420" s="21">
        <v>951</v>
      </c>
      <c r="C420" s="6" t="s">
        <v>75</v>
      </c>
      <c r="D420" s="6" t="s">
        <v>450</v>
      </c>
      <c r="E420" s="6" t="s">
        <v>129</v>
      </c>
      <c r="F420" s="6"/>
      <c r="G420" s="7">
        <f t="shared" si="61"/>
        <v>18294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88" t="s">
        <v>132</v>
      </c>
      <c r="B421" s="92">
        <v>951</v>
      </c>
      <c r="C421" s="93" t="s">
        <v>75</v>
      </c>
      <c r="D421" s="93" t="s">
        <v>450</v>
      </c>
      <c r="E421" s="93" t="s">
        <v>130</v>
      </c>
      <c r="F421" s="93"/>
      <c r="G421" s="98">
        <v>18294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82"/>
      <c r="Y421" s="59"/>
    </row>
    <row r="422" spans="1:25" ht="16.5" outlineLevel="6" thickBot="1">
      <c r="A422" s="51"/>
      <c r="B422" s="52"/>
      <c r="C422" s="52"/>
      <c r="D422" s="52"/>
      <c r="E422" s="52"/>
      <c r="F422" s="52"/>
      <c r="G422" s="53"/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82"/>
      <c r="Y422" s="59"/>
    </row>
    <row r="423" spans="1:25" ht="43.5" outlineLevel="6" thickBot="1">
      <c r="A423" s="103" t="s">
        <v>63</v>
      </c>
      <c r="B423" s="104" t="s">
        <v>62</v>
      </c>
      <c r="C423" s="104" t="s">
        <v>61</v>
      </c>
      <c r="D423" s="104" t="s">
        <v>264</v>
      </c>
      <c r="E423" s="104" t="s">
        <v>5</v>
      </c>
      <c r="F423" s="105"/>
      <c r="G423" s="168">
        <f>G424+G554</f>
        <v>455374.63301000005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82"/>
      <c r="Y423" s="59"/>
    </row>
    <row r="424" spans="1:25" ht="19.5" outlineLevel="6" thickBot="1">
      <c r="A424" s="108" t="s">
        <v>47</v>
      </c>
      <c r="B424" s="18">
        <v>953</v>
      </c>
      <c r="C424" s="14" t="s">
        <v>46</v>
      </c>
      <c r="D424" s="14" t="s">
        <v>264</v>
      </c>
      <c r="E424" s="14" t="s">
        <v>5</v>
      </c>
      <c r="F424" s="14"/>
      <c r="G424" s="169">
        <f>G425+G461+G506+G519+G536</f>
        <v>451412.63301000005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82"/>
      <c r="Y424" s="59"/>
    </row>
    <row r="425" spans="1:25" ht="19.5" outlineLevel="6" thickBot="1">
      <c r="A425" s="108" t="s">
        <v>133</v>
      </c>
      <c r="B425" s="18">
        <v>953</v>
      </c>
      <c r="C425" s="14" t="s">
        <v>18</v>
      </c>
      <c r="D425" s="14" t="s">
        <v>264</v>
      </c>
      <c r="E425" s="14" t="s">
        <v>5</v>
      </c>
      <c r="F425" s="14"/>
      <c r="G425" s="169">
        <f>G430+G426</f>
        <v>102035.79363000001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82"/>
      <c r="Y425" s="59"/>
    </row>
    <row r="426" spans="1:25" ht="32.25" outlineLevel="6" thickBot="1">
      <c r="A426" s="112" t="s">
        <v>135</v>
      </c>
      <c r="B426" s="19">
        <v>953</v>
      </c>
      <c r="C426" s="9" t="s">
        <v>18</v>
      </c>
      <c r="D426" s="9" t="s">
        <v>265</v>
      </c>
      <c r="E426" s="9" t="s">
        <v>5</v>
      </c>
      <c r="F426" s="9"/>
      <c r="G426" s="159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82"/>
      <c r="Y426" s="59"/>
    </row>
    <row r="427" spans="1:25" ht="18.75" customHeight="1" outlineLevel="6" thickBot="1">
      <c r="A427" s="112" t="s">
        <v>136</v>
      </c>
      <c r="B427" s="19">
        <v>953</v>
      </c>
      <c r="C427" s="9" t="s">
        <v>18</v>
      </c>
      <c r="D427" s="9" t="s">
        <v>266</v>
      </c>
      <c r="E427" s="9" t="s">
        <v>5</v>
      </c>
      <c r="F427" s="9"/>
      <c r="G427" s="159">
        <f>G428</f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82"/>
      <c r="Y427" s="59"/>
    </row>
    <row r="428" spans="1:25" ht="16.5" outlineLevel="6" thickBot="1">
      <c r="A428" s="94" t="s">
        <v>141</v>
      </c>
      <c r="B428" s="90">
        <v>953</v>
      </c>
      <c r="C428" s="91" t="s">
        <v>18</v>
      </c>
      <c r="D428" s="91" t="s">
        <v>270</v>
      </c>
      <c r="E428" s="91" t="s">
        <v>5</v>
      </c>
      <c r="F428" s="91"/>
      <c r="G428" s="161">
        <f>G429</f>
        <v>0</v>
      </c>
      <c r="H428" s="25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43"/>
      <c r="X428" s="74"/>
      <c r="Y428" s="59">
        <v>0</v>
      </c>
    </row>
    <row r="429" spans="1:25" ht="16.5" outlineLevel="6" thickBot="1">
      <c r="A429" s="5" t="s">
        <v>110</v>
      </c>
      <c r="B429" s="21">
        <v>953</v>
      </c>
      <c r="C429" s="6" t="s">
        <v>18</v>
      </c>
      <c r="D429" s="6" t="s">
        <v>270</v>
      </c>
      <c r="E429" s="6" t="s">
        <v>89</v>
      </c>
      <c r="F429" s="6"/>
      <c r="G429" s="162">
        <v>0</v>
      </c>
      <c r="H429" s="28" t="e">
        <f>H430+#REF!</f>
        <v>#REF!</v>
      </c>
      <c r="I429" s="28" t="e">
        <f>I430+#REF!</f>
        <v>#REF!</v>
      </c>
      <c r="J429" s="28" t="e">
        <f>J430+#REF!</f>
        <v>#REF!</v>
      </c>
      <c r="K429" s="28" t="e">
        <f>K430+#REF!</f>
        <v>#REF!</v>
      </c>
      <c r="L429" s="28" t="e">
        <f>L430+#REF!</f>
        <v>#REF!</v>
      </c>
      <c r="M429" s="28" t="e">
        <f>M430+#REF!</f>
        <v>#REF!</v>
      </c>
      <c r="N429" s="28" t="e">
        <f>N430+#REF!</f>
        <v>#REF!</v>
      </c>
      <c r="O429" s="28" t="e">
        <f>O430+#REF!</f>
        <v>#REF!</v>
      </c>
      <c r="P429" s="28" t="e">
        <f>P430+#REF!</f>
        <v>#REF!</v>
      </c>
      <c r="Q429" s="28" t="e">
        <f>Q430+#REF!</f>
        <v>#REF!</v>
      </c>
      <c r="R429" s="28" t="e">
        <f>R430+#REF!</f>
        <v>#REF!</v>
      </c>
      <c r="S429" s="28" t="e">
        <f>S430+#REF!</f>
        <v>#REF!</v>
      </c>
      <c r="T429" s="28" t="e">
        <f>T430+#REF!</f>
        <v>#REF!</v>
      </c>
      <c r="U429" s="28" t="e">
        <f>U430+#REF!</f>
        <v>#REF!</v>
      </c>
      <c r="V429" s="28" t="e">
        <f>V430+#REF!</f>
        <v>#REF!</v>
      </c>
      <c r="W429" s="28" t="e">
        <f>W430+#REF!</f>
        <v>#REF!</v>
      </c>
      <c r="X429" s="60" t="e">
        <f>X430+#REF!</f>
        <v>#REF!</v>
      </c>
      <c r="Y429" s="59" t="e">
        <f>X429/G423*100</f>
        <v>#REF!</v>
      </c>
    </row>
    <row r="430" spans="1:25" ht="19.5" outlineLevel="6" thickBot="1">
      <c r="A430" s="80" t="s">
        <v>243</v>
      </c>
      <c r="B430" s="19">
        <v>953</v>
      </c>
      <c r="C430" s="9" t="s">
        <v>18</v>
      </c>
      <c r="D430" s="9" t="s">
        <v>336</v>
      </c>
      <c r="E430" s="9" t="s">
        <v>5</v>
      </c>
      <c r="F430" s="9"/>
      <c r="G430" s="159">
        <f>G431+G450+G454</f>
        <v>102035.79363000001</v>
      </c>
      <c r="H430" s="29" t="e">
        <f>H436+H450+#REF!+H551</f>
        <v>#REF!</v>
      </c>
      <c r="I430" s="29" t="e">
        <f>I436+I450+#REF!+I551</f>
        <v>#REF!</v>
      </c>
      <c r="J430" s="29" t="e">
        <f>J436+J450+#REF!+J551</f>
        <v>#REF!</v>
      </c>
      <c r="K430" s="29" t="e">
        <f>K436+K450+#REF!+K551</f>
        <v>#REF!</v>
      </c>
      <c r="L430" s="29" t="e">
        <f>L436+L450+#REF!+L551</f>
        <v>#REF!</v>
      </c>
      <c r="M430" s="29" t="e">
        <f>M436+M450+#REF!+M551</f>
        <v>#REF!</v>
      </c>
      <c r="N430" s="29" t="e">
        <f>N436+N450+#REF!+N551</f>
        <v>#REF!</v>
      </c>
      <c r="O430" s="29" t="e">
        <f>O436+O450+#REF!+O551</f>
        <v>#REF!</v>
      </c>
      <c r="P430" s="29" t="e">
        <f>P436+P450+#REF!+P551</f>
        <v>#REF!</v>
      </c>
      <c r="Q430" s="29" t="e">
        <f>Q436+Q450+#REF!+Q551</f>
        <v>#REF!</v>
      </c>
      <c r="R430" s="29" t="e">
        <f>R436+R450+#REF!+R551</f>
        <v>#REF!</v>
      </c>
      <c r="S430" s="29" t="e">
        <f>S436+S450+#REF!+S551</f>
        <v>#REF!</v>
      </c>
      <c r="T430" s="29" t="e">
        <f>T436+T450+#REF!+T551</f>
        <v>#REF!</v>
      </c>
      <c r="U430" s="29" t="e">
        <f>U436+U450+#REF!+U551</f>
        <v>#REF!</v>
      </c>
      <c r="V430" s="29" t="e">
        <f>V436+V450+#REF!+V551</f>
        <v>#REF!</v>
      </c>
      <c r="W430" s="29" t="e">
        <f>W436+W450+#REF!+W551</f>
        <v>#REF!</v>
      </c>
      <c r="X430" s="29" t="e">
        <f>X436+X450+#REF!+X551</f>
        <v>#REF!</v>
      </c>
      <c r="Y430" s="59" t="e">
        <f>X430/G424*100</f>
        <v>#REF!</v>
      </c>
    </row>
    <row r="431" spans="1:25" ht="32.25" outlineLevel="6" thickBot="1">
      <c r="A431" s="80" t="s">
        <v>185</v>
      </c>
      <c r="B431" s="19">
        <v>953</v>
      </c>
      <c r="C431" s="11" t="s">
        <v>18</v>
      </c>
      <c r="D431" s="11" t="s">
        <v>337</v>
      </c>
      <c r="E431" s="11" t="s">
        <v>5</v>
      </c>
      <c r="F431" s="11"/>
      <c r="G431" s="160">
        <f>G432+G435+G438+G444+G447+G441</f>
        <v>99684.31363000002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42"/>
      <c r="Y431" s="59"/>
    </row>
    <row r="432" spans="1:25" ht="32.25" outlineLevel="6" thickBot="1">
      <c r="A432" s="94" t="s">
        <v>161</v>
      </c>
      <c r="B432" s="90">
        <v>953</v>
      </c>
      <c r="C432" s="91" t="s">
        <v>18</v>
      </c>
      <c r="D432" s="91" t="s">
        <v>338</v>
      </c>
      <c r="E432" s="91" t="s">
        <v>5</v>
      </c>
      <c r="F432" s="91"/>
      <c r="G432" s="161">
        <f>G433</f>
        <v>31804.1</v>
      </c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42"/>
      <c r="Y432" s="59"/>
    </row>
    <row r="433" spans="1:25" ht="19.5" outlineLevel="6" thickBot="1">
      <c r="A433" s="5" t="s">
        <v>120</v>
      </c>
      <c r="B433" s="21">
        <v>953</v>
      </c>
      <c r="C433" s="6" t="s">
        <v>18</v>
      </c>
      <c r="D433" s="6" t="s">
        <v>338</v>
      </c>
      <c r="E433" s="6" t="s">
        <v>119</v>
      </c>
      <c r="F433" s="6"/>
      <c r="G433" s="162">
        <f>G434</f>
        <v>31804.1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42"/>
      <c r="Y433" s="59"/>
    </row>
    <row r="434" spans="1:25" ht="48" outlineLevel="6" thickBot="1">
      <c r="A434" s="99" t="s">
        <v>209</v>
      </c>
      <c r="B434" s="92">
        <v>953</v>
      </c>
      <c r="C434" s="93" t="s">
        <v>18</v>
      </c>
      <c r="D434" s="93" t="s">
        <v>338</v>
      </c>
      <c r="E434" s="93" t="s">
        <v>89</v>
      </c>
      <c r="F434" s="93"/>
      <c r="G434" s="144">
        <v>31804.1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42"/>
      <c r="Y434" s="59"/>
    </row>
    <row r="435" spans="1:25" ht="63.75" outlineLevel="6" thickBot="1">
      <c r="A435" s="114" t="s">
        <v>186</v>
      </c>
      <c r="B435" s="90">
        <v>953</v>
      </c>
      <c r="C435" s="91" t="s">
        <v>18</v>
      </c>
      <c r="D435" s="91" t="s">
        <v>339</v>
      </c>
      <c r="E435" s="91" t="s">
        <v>5</v>
      </c>
      <c r="F435" s="91"/>
      <c r="G435" s="161">
        <f>G436</f>
        <v>66216</v>
      </c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42"/>
      <c r="Y435" s="59"/>
    </row>
    <row r="436" spans="1:25" ht="16.5" outlineLevel="6" thickBot="1">
      <c r="A436" s="5" t="s">
        <v>120</v>
      </c>
      <c r="B436" s="21">
        <v>953</v>
      </c>
      <c r="C436" s="6" t="s">
        <v>18</v>
      </c>
      <c r="D436" s="6" t="s">
        <v>339</v>
      </c>
      <c r="E436" s="6" t="s">
        <v>119</v>
      </c>
      <c r="F436" s="6"/>
      <c r="G436" s="162">
        <f>G437</f>
        <v>66216</v>
      </c>
      <c r="H436" s="32">
        <f aca="true" t="shared" si="63" ref="H436:X436">H437</f>
        <v>0</v>
      </c>
      <c r="I436" s="32">
        <f t="shared" si="63"/>
        <v>0</v>
      </c>
      <c r="J436" s="32">
        <f t="shared" si="63"/>
        <v>0</v>
      </c>
      <c r="K436" s="32">
        <f t="shared" si="63"/>
        <v>0</v>
      </c>
      <c r="L436" s="32">
        <f t="shared" si="63"/>
        <v>0</v>
      </c>
      <c r="M436" s="32">
        <f t="shared" si="63"/>
        <v>0</v>
      </c>
      <c r="N436" s="32">
        <f t="shared" si="63"/>
        <v>0</v>
      </c>
      <c r="O436" s="32">
        <f t="shared" si="63"/>
        <v>0</v>
      </c>
      <c r="P436" s="32">
        <f t="shared" si="63"/>
        <v>0</v>
      </c>
      <c r="Q436" s="32">
        <f t="shared" si="63"/>
        <v>0</v>
      </c>
      <c r="R436" s="32">
        <f t="shared" si="63"/>
        <v>0</v>
      </c>
      <c r="S436" s="32">
        <f t="shared" si="63"/>
        <v>0</v>
      </c>
      <c r="T436" s="32">
        <f t="shared" si="63"/>
        <v>0</v>
      </c>
      <c r="U436" s="32">
        <f t="shared" si="63"/>
        <v>0</v>
      </c>
      <c r="V436" s="32">
        <f t="shared" si="63"/>
        <v>0</v>
      </c>
      <c r="W436" s="32">
        <f t="shared" si="63"/>
        <v>0</v>
      </c>
      <c r="X436" s="67">
        <f t="shared" si="63"/>
        <v>34477.81647</v>
      </c>
      <c r="Y436" s="59">
        <f>X436/G430*100</f>
        <v>33.78992336260225</v>
      </c>
    </row>
    <row r="437" spans="1:25" ht="48" outlineLevel="6" thickBot="1">
      <c r="A437" s="99" t="s">
        <v>209</v>
      </c>
      <c r="B437" s="92">
        <v>953</v>
      </c>
      <c r="C437" s="93" t="s">
        <v>18</v>
      </c>
      <c r="D437" s="93" t="s">
        <v>339</v>
      </c>
      <c r="E437" s="93" t="s">
        <v>89</v>
      </c>
      <c r="F437" s="93"/>
      <c r="G437" s="163">
        <v>66216</v>
      </c>
      <c r="H437" s="34">
        <f aca="true" t="shared" si="64" ref="H437:X437">H439</f>
        <v>0</v>
      </c>
      <c r="I437" s="34">
        <f t="shared" si="64"/>
        <v>0</v>
      </c>
      <c r="J437" s="34">
        <f t="shared" si="64"/>
        <v>0</v>
      </c>
      <c r="K437" s="34">
        <f t="shared" si="64"/>
        <v>0</v>
      </c>
      <c r="L437" s="34">
        <f t="shared" si="64"/>
        <v>0</v>
      </c>
      <c r="M437" s="34">
        <f t="shared" si="64"/>
        <v>0</v>
      </c>
      <c r="N437" s="34">
        <f t="shared" si="64"/>
        <v>0</v>
      </c>
      <c r="O437" s="34">
        <f t="shared" si="64"/>
        <v>0</v>
      </c>
      <c r="P437" s="34">
        <f t="shared" si="64"/>
        <v>0</v>
      </c>
      <c r="Q437" s="34">
        <f t="shared" si="64"/>
        <v>0</v>
      </c>
      <c r="R437" s="34">
        <f t="shared" si="64"/>
        <v>0</v>
      </c>
      <c r="S437" s="34">
        <f t="shared" si="64"/>
        <v>0</v>
      </c>
      <c r="T437" s="34">
        <f t="shared" si="64"/>
        <v>0</v>
      </c>
      <c r="U437" s="34">
        <f t="shared" si="64"/>
        <v>0</v>
      </c>
      <c r="V437" s="34">
        <f t="shared" si="64"/>
        <v>0</v>
      </c>
      <c r="W437" s="34">
        <f t="shared" si="64"/>
        <v>0</v>
      </c>
      <c r="X437" s="68">
        <f t="shared" si="64"/>
        <v>34477.81647</v>
      </c>
      <c r="Y437" s="59">
        <f>X437/G431*100</f>
        <v>34.58700292402263</v>
      </c>
    </row>
    <row r="438" spans="1:25" ht="32.25" outlineLevel="6" thickBot="1">
      <c r="A438" s="125" t="s">
        <v>187</v>
      </c>
      <c r="B438" s="132">
        <v>953</v>
      </c>
      <c r="C438" s="91" t="s">
        <v>18</v>
      </c>
      <c r="D438" s="91" t="s">
        <v>340</v>
      </c>
      <c r="E438" s="91" t="s">
        <v>5</v>
      </c>
      <c r="F438" s="91"/>
      <c r="G438" s="161">
        <f>G439</f>
        <v>100.79335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5" t="s">
        <v>120</v>
      </c>
      <c r="B439" s="21">
        <v>953</v>
      </c>
      <c r="C439" s="6" t="s">
        <v>18</v>
      </c>
      <c r="D439" s="6" t="s">
        <v>340</v>
      </c>
      <c r="E439" s="6" t="s">
        <v>119</v>
      </c>
      <c r="F439" s="6"/>
      <c r="G439" s="162">
        <f>G440</f>
        <v>100.79335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34477.81647</v>
      </c>
      <c r="Y439" s="59">
        <f>X439/G433*100</f>
        <v>108.40682952826836</v>
      </c>
    </row>
    <row r="440" spans="1:25" ht="16.5" outlineLevel="6" thickBot="1">
      <c r="A440" s="96" t="s">
        <v>87</v>
      </c>
      <c r="B440" s="134">
        <v>953</v>
      </c>
      <c r="C440" s="93" t="s">
        <v>18</v>
      </c>
      <c r="D440" s="93" t="s">
        <v>340</v>
      </c>
      <c r="E440" s="93" t="s">
        <v>88</v>
      </c>
      <c r="F440" s="93"/>
      <c r="G440" s="144">
        <v>100.79335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94" t="s">
        <v>451</v>
      </c>
      <c r="B441" s="132">
        <v>953</v>
      </c>
      <c r="C441" s="91" t="s">
        <v>18</v>
      </c>
      <c r="D441" s="91" t="s">
        <v>452</v>
      </c>
      <c r="E441" s="91" t="s">
        <v>5</v>
      </c>
      <c r="F441" s="93"/>
      <c r="G441" s="145">
        <f>G442</f>
        <v>30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5" t="s">
        <v>120</v>
      </c>
      <c r="B442" s="21">
        <v>953</v>
      </c>
      <c r="C442" s="6" t="s">
        <v>18</v>
      </c>
      <c r="D442" s="6" t="s">
        <v>452</v>
      </c>
      <c r="E442" s="6" t="s">
        <v>119</v>
      </c>
      <c r="F442" s="93"/>
      <c r="G442" s="148">
        <f>G443</f>
        <v>30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16.5" outlineLevel="6" thickBot="1">
      <c r="A443" s="96" t="s">
        <v>87</v>
      </c>
      <c r="B443" s="134">
        <v>953</v>
      </c>
      <c r="C443" s="93" t="s">
        <v>18</v>
      </c>
      <c r="D443" s="93" t="s">
        <v>452</v>
      </c>
      <c r="E443" s="93" t="s">
        <v>88</v>
      </c>
      <c r="F443" s="93"/>
      <c r="G443" s="144">
        <v>30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63.75" outlineLevel="6" thickBot="1">
      <c r="A444" s="125" t="s">
        <v>431</v>
      </c>
      <c r="B444" s="132">
        <v>953</v>
      </c>
      <c r="C444" s="91" t="s">
        <v>18</v>
      </c>
      <c r="D444" s="91" t="s">
        <v>433</v>
      </c>
      <c r="E444" s="91" t="s">
        <v>5</v>
      </c>
      <c r="F444" s="91"/>
      <c r="G444" s="145">
        <f>G445</f>
        <v>1240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5" t="s">
        <v>120</v>
      </c>
      <c r="B445" s="21">
        <v>953</v>
      </c>
      <c r="C445" s="6" t="s">
        <v>18</v>
      </c>
      <c r="D445" s="6" t="s">
        <v>433</v>
      </c>
      <c r="E445" s="6" t="s">
        <v>119</v>
      </c>
      <c r="F445" s="6"/>
      <c r="G445" s="148">
        <f>G446</f>
        <v>1240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96" t="s">
        <v>87</v>
      </c>
      <c r="B446" s="134">
        <v>953</v>
      </c>
      <c r="C446" s="93" t="s">
        <v>18</v>
      </c>
      <c r="D446" s="93" t="s">
        <v>433</v>
      </c>
      <c r="E446" s="93" t="s">
        <v>88</v>
      </c>
      <c r="F446" s="93"/>
      <c r="G446" s="144">
        <v>1240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63.75" outlineLevel="6" thickBot="1">
      <c r="A447" s="125" t="s">
        <v>432</v>
      </c>
      <c r="B447" s="132">
        <v>953</v>
      </c>
      <c r="C447" s="91" t="s">
        <v>18</v>
      </c>
      <c r="D447" s="91" t="s">
        <v>434</v>
      </c>
      <c r="E447" s="91" t="s">
        <v>5</v>
      </c>
      <c r="F447" s="91"/>
      <c r="G447" s="145">
        <f>G448</f>
        <v>293.42028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120</v>
      </c>
      <c r="B448" s="21">
        <v>953</v>
      </c>
      <c r="C448" s="6" t="s">
        <v>18</v>
      </c>
      <c r="D448" s="6" t="s">
        <v>434</v>
      </c>
      <c r="E448" s="6" t="s">
        <v>119</v>
      </c>
      <c r="F448" s="6"/>
      <c r="G448" s="148">
        <f>G449</f>
        <v>293.42028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6" t="s">
        <v>87</v>
      </c>
      <c r="B449" s="134">
        <v>953</v>
      </c>
      <c r="C449" s="93" t="s">
        <v>18</v>
      </c>
      <c r="D449" s="93" t="s">
        <v>434</v>
      </c>
      <c r="E449" s="93" t="s">
        <v>88</v>
      </c>
      <c r="F449" s="93"/>
      <c r="G449" s="144">
        <v>293.42028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35" t="s">
        <v>244</v>
      </c>
      <c r="B450" s="139">
        <v>953</v>
      </c>
      <c r="C450" s="9" t="s">
        <v>18</v>
      </c>
      <c r="D450" s="9" t="s">
        <v>341</v>
      </c>
      <c r="E450" s="9" t="s">
        <v>5</v>
      </c>
      <c r="F450" s="9"/>
      <c r="G450" s="152">
        <f>G451</f>
        <v>0</v>
      </c>
      <c r="H450" s="31" t="e">
        <f>H451+#REF!+H478+H473</f>
        <v>#REF!</v>
      </c>
      <c r="I450" s="31" t="e">
        <f>I451+#REF!+I478+I473</f>
        <v>#REF!</v>
      </c>
      <c r="J450" s="31" t="e">
        <f>J451+#REF!+J478+J473</f>
        <v>#REF!</v>
      </c>
      <c r="K450" s="31" t="e">
        <f>K451+#REF!+K478+K473</f>
        <v>#REF!</v>
      </c>
      <c r="L450" s="31" t="e">
        <f>L451+#REF!+L478+L473</f>
        <v>#REF!</v>
      </c>
      <c r="M450" s="31" t="e">
        <f>M451+#REF!+M478+M473</f>
        <v>#REF!</v>
      </c>
      <c r="N450" s="31" t="e">
        <f>N451+#REF!+N478+N473</f>
        <v>#REF!</v>
      </c>
      <c r="O450" s="31" t="e">
        <f>O451+#REF!+O478+O473</f>
        <v>#REF!</v>
      </c>
      <c r="P450" s="31" t="e">
        <f>P451+#REF!+P478+P473</f>
        <v>#REF!</v>
      </c>
      <c r="Q450" s="31" t="e">
        <f>Q451+#REF!+Q478+Q473</f>
        <v>#REF!</v>
      </c>
      <c r="R450" s="31" t="e">
        <f>R451+#REF!+R478+R473</f>
        <v>#REF!</v>
      </c>
      <c r="S450" s="31" t="e">
        <f>S451+#REF!+S478+S473</f>
        <v>#REF!</v>
      </c>
      <c r="T450" s="31" t="e">
        <f>T451+#REF!+T478+T473</f>
        <v>#REF!</v>
      </c>
      <c r="U450" s="31" t="e">
        <f>U451+#REF!+U478+U473</f>
        <v>#REF!</v>
      </c>
      <c r="V450" s="31" t="e">
        <f>V451+#REF!+V478+V473</f>
        <v>#REF!</v>
      </c>
      <c r="W450" s="31" t="e">
        <f>W451+#REF!+W478+W473</f>
        <v>#REF!</v>
      </c>
      <c r="X450" s="31" t="e">
        <f>X451+#REF!+X478+X473</f>
        <v>#REF!</v>
      </c>
      <c r="Y450" s="59" t="e">
        <f>X450/G435*100</f>
        <v>#REF!</v>
      </c>
    </row>
    <row r="451" spans="1:25" ht="32.25" outlineLevel="6" thickBot="1">
      <c r="A451" s="125" t="s">
        <v>188</v>
      </c>
      <c r="B451" s="132">
        <v>953</v>
      </c>
      <c r="C451" s="91" t="s">
        <v>18</v>
      </c>
      <c r="D451" s="91" t="s">
        <v>342</v>
      </c>
      <c r="E451" s="91" t="s">
        <v>5</v>
      </c>
      <c r="F451" s="91"/>
      <c r="G451" s="153">
        <f>G452</f>
        <v>0</v>
      </c>
      <c r="H451" s="32">
        <f aca="true" t="shared" si="65" ref="H451:X451">H452</f>
        <v>0</v>
      </c>
      <c r="I451" s="32">
        <f t="shared" si="65"/>
        <v>0</v>
      </c>
      <c r="J451" s="32">
        <f t="shared" si="65"/>
        <v>0</v>
      </c>
      <c r="K451" s="32">
        <f t="shared" si="65"/>
        <v>0</v>
      </c>
      <c r="L451" s="32">
        <f t="shared" si="65"/>
        <v>0</v>
      </c>
      <c r="M451" s="32">
        <f t="shared" si="65"/>
        <v>0</v>
      </c>
      <c r="N451" s="32">
        <f t="shared" si="65"/>
        <v>0</v>
      </c>
      <c r="O451" s="32">
        <f t="shared" si="65"/>
        <v>0</v>
      </c>
      <c r="P451" s="32">
        <f t="shared" si="65"/>
        <v>0</v>
      </c>
      <c r="Q451" s="32">
        <f t="shared" si="65"/>
        <v>0</v>
      </c>
      <c r="R451" s="32">
        <f t="shared" si="65"/>
        <v>0</v>
      </c>
      <c r="S451" s="32">
        <f t="shared" si="65"/>
        <v>0</v>
      </c>
      <c r="T451" s="32">
        <f t="shared" si="65"/>
        <v>0</v>
      </c>
      <c r="U451" s="32">
        <f t="shared" si="65"/>
        <v>0</v>
      </c>
      <c r="V451" s="32">
        <f t="shared" si="65"/>
        <v>0</v>
      </c>
      <c r="W451" s="32">
        <f t="shared" si="65"/>
        <v>0</v>
      </c>
      <c r="X451" s="70">
        <f t="shared" si="65"/>
        <v>48148.89725</v>
      </c>
      <c r="Y451" s="59">
        <f>X451/G436*100</f>
        <v>72.71489858946478</v>
      </c>
    </row>
    <row r="452" spans="1:25" ht="16.5" outlineLevel="6" thickBot="1">
      <c r="A452" s="5" t="s">
        <v>120</v>
      </c>
      <c r="B452" s="21">
        <v>953</v>
      </c>
      <c r="C452" s="6" t="s">
        <v>18</v>
      </c>
      <c r="D452" s="6" t="s">
        <v>342</v>
      </c>
      <c r="E452" s="6" t="s">
        <v>119</v>
      </c>
      <c r="F452" s="6"/>
      <c r="G452" s="154">
        <f>G453</f>
        <v>0</v>
      </c>
      <c r="H452" s="34">
        <f aca="true" t="shared" si="66" ref="H452:X452">H468</f>
        <v>0</v>
      </c>
      <c r="I452" s="34">
        <f t="shared" si="66"/>
        <v>0</v>
      </c>
      <c r="J452" s="34">
        <f t="shared" si="66"/>
        <v>0</v>
      </c>
      <c r="K452" s="34">
        <f t="shared" si="66"/>
        <v>0</v>
      </c>
      <c r="L452" s="34">
        <f t="shared" si="66"/>
        <v>0</v>
      </c>
      <c r="M452" s="34">
        <f t="shared" si="66"/>
        <v>0</v>
      </c>
      <c r="N452" s="34">
        <f t="shared" si="66"/>
        <v>0</v>
      </c>
      <c r="O452" s="34">
        <f t="shared" si="66"/>
        <v>0</v>
      </c>
      <c r="P452" s="34">
        <f t="shared" si="66"/>
        <v>0</v>
      </c>
      <c r="Q452" s="34">
        <f t="shared" si="66"/>
        <v>0</v>
      </c>
      <c r="R452" s="34">
        <f t="shared" si="66"/>
        <v>0</v>
      </c>
      <c r="S452" s="34">
        <f t="shared" si="66"/>
        <v>0</v>
      </c>
      <c r="T452" s="34">
        <f t="shared" si="66"/>
        <v>0</v>
      </c>
      <c r="U452" s="34">
        <f t="shared" si="66"/>
        <v>0</v>
      </c>
      <c r="V452" s="34">
        <f t="shared" si="66"/>
        <v>0</v>
      </c>
      <c r="W452" s="34">
        <f t="shared" si="66"/>
        <v>0</v>
      </c>
      <c r="X452" s="68">
        <f t="shared" si="66"/>
        <v>48148.89725</v>
      </c>
      <c r="Y452" s="59">
        <f>X452/G437*100</f>
        <v>72.71489858946478</v>
      </c>
    </row>
    <row r="453" spans="1:25" ht="16.5" outlineLevel="6" thickBot="1">
      <c r="A453" s="96" t="s">
        <v>87</v>
      </c>
      <c r="B453" s="134">
        <v>953</v>
      </c>
      <c r="C453" s="93" t="s">
        <v>18</v>
      </c>
      <c r="D453" s="93" t="s">
        <v>342</v>
      </c>
      <c r="E453" s="93" t="s">
        <v>88</v>
      </c>
      <c r="F453" s="93"/>
      <c r="G453" s="155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82"/>
      <c r="Y453" s="59"/>
    </row>
    <row r="454" spans="1:25" ht="16.5" outlineLevel="6" thickBot="1">
      <c r="A454" s="135" t="s">
        <v>392</v>
      </c>
      <c r="B454" s="139">
        <v>953</v>
      </c>
      <c r="C454" s="9" t="s">
        <v>18</v>
      </c>
      <c r="D454" s="9" t="s">
        <v>394</v>
      </c>
      <c r="E454" s="9" t="s">
        <v>5</v>
      </c>
      <c r="F454" s="9"/>
      <c r="G454" s="143">
        <f>G455+G458</f>
        <v>2351.48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82"/>
      <c r="Y454" s="59"/>
    </row>
    <row r="455" spans="1:25" ht="32.25" outlineLevel="6" thickBot="1">
      <c r="A455" s="125" t="s">
        <v>393</v>
      </c>
      <c r="B455" s="132">
        <v>953</v>
      </c>
      <c r="C455" s="91" t="s">
        <v>18</v>
      </c>
      <c r="D455" s="91" t="s">
        <v>429</v>
      </c>
      <c r="E455" s="91" t="s">
        <v>5</v>
      </c>
      <c r="F455" s="91"/>
      <c r="G455" s="145">
        <f>G456</f>
        <v>95.88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82"/>
      <c r="Y455" s="59"/>
    </row>
    <row r="456" spans="1:25" ht="16.5" outlineLevel="6" thickBot="1">
      <c r="A456" s="5" t="s">
        <v>120</v>
      </c>
      <c r="B456" s="21">
        <v>953</v>
      </c>
      <c r="C456" s="6" t="s">
        <v>18</v>
      </c>
      <c r="D456" s="6" t="s">
        <v>429</v>
      </c>
      <c r="E456" s="6" t="s">
        <v>119</v>
      </c>
      <c r="F456" s="6"/>
      <c r="G456" s="148">
        <f>G457</f>
        <v>95.88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82"/>
      <c r="Y456" s="59"/>
    </row>
    <row r="457" spans="1:25" ht="16.5" outlineLevel="6" thickBot="1">
      <c r="A457" s="96" t="s">
        <v>87</v>
      </c>
      <c r="B457" s="134">
        <v>953</v>
      </c>
      <c r="C457" s="93" t="s">
        <v>18</v>
      </c>
      <c r="D457" s="93" t="s">
        <v>429</v>
      </c>
      <c r="E457" s="93" t="s">
        <v>88</v>
      </c>
      <c r="F457" s="93"/>
      <c r="G457" s="144">
        <v>95.88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82"/>
      <c r="Y457" s="59"/>
    </row>
    <row r="458" spans="1:25" ht="32.25" outlineLevel="6" thickBot="1">
      <c r="A458" s="125" t="s">
        <v>421</v>
      </c>
      <c r="B458" s="132">
        <v>953</v>
      </c>
      <c r="C458" s="91" t="s">
        <v>18</v>
      </c>
      <c r="D458" s="91" t="s">
        <v>430</v>
      </c>
      <c r="E458" s="91" t="s">
        <v>5</v>
      </c>
      <c r="F458" s="91"/>
      <c r="G458" s="145">
        <f>G459</f>
        <v>2255.6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82"/>
      <c r="Y458" s="59"/>
    </row>
    <row r="459" spans="1:25" ht="16.5" outlineLevel="6" thickBot="1">
      <c r="A459" s="5" t="s">
        <v>120</v>
      </c>
      <c r="B459" s="21">
        <v>953</v>
      </c>
      <c r="C459" s="6" t="s">
        <v>18</v>
      </c>
      <c r="D459" s="6" t="s">
        <v>430</v>
      </c>
      <c r="E459" s="6" t="s">
        <v>119</v>
      </c>
      <c r="F459" s="6"/>
      <c r="G459" s="148">
        <f>G460</f>
        <v>2255.6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82"/>
      <c r="Y459" s="59"/>
    </row>
    <row r="460" spans="1:25" ht="16.5" outlineLevel="6" thickBot="1">
      <c r="A460" s="96" t="s">
        <v>87</v>
      </c>
      <c r="B460" s="134">
        <v>953</v>
      </c>
      <c r="C460" s="93" t="s">
        <v>18</v>
      </c>
      <c r="D460" s="93" t="s">
        <v>430</v>
      </c>
      <c r="E460" s="93" t="s">
        <v>88</v>
      </c>
      <c r="F460" s="93"/>
      <c r="G460" s="144">
        <v>2255.6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82"/>
      <c r="Y460" s="59"/>
    </row>
    <row r="461" spans="1:25" ht="16.5" outlineLevel="6" thickBot="1">
      <c r="A461" s="124" t="s">
        <v>39</v>
      </c>
      <c r="B461" s="18">
        <v>953</v>
      </c>
      <c r="C461" s="39" t="s">
        <v>19</v>
      </c>
      <c r="D461" s="39" t="s">
        <v>264</v>
      </c>
      <c r="E461" s="39" t="s">
        <v>5</v>
      </c>
      <c r="F461" s="39"/>
      <c r="G461" s="172">
        <f>G468+G462+G503</f>
        <v>311407.35995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82"/>
      <c r="Y461" s="59"/>
    </row>
    <row r="462" spans="1:25" ht="32.25" outlineLevel="6" thickBot="1">
      <c r="A462" s="112" t="s">
        <v>135</v>
      </c>
      <c r="B462" s="19">
        <v>953</v>
      </c>
      <c r="C462" s="9" t="s">
        <v>19</v>
      </c>
      <c r="D462" s="9" t="s">
        <v>265</v>
      </c>
      <c r="E462" s="9" t="s">
        <v>5</v>
      </c>
      <c r="F462" s="9"/>
      <c r="G462" s="159">
        <f>G463</f>
        <v>735.20554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82"/>
      <c r="Y462" s="59"/>
    </row>
    <row r="463" spans="1:25" ht="32.25" outlineLevel="6" thickBot="1">
      <c r="A463" s="112" t="s">
        <v>136</v>
      </c>
      <c r="B463" s="19">
        <v>953</v>
      </c>
      <c r="C463" s="9" t="s">
        <v>19</v>
      </c>
      <c r="D463" s="9" t="s">
        <v>266</v>
      </c>
      <c r="E463" s="9" t="s">
        <v>5</v>
      </c>
      <c r="F463" s="9"/>
      <c r="G463" s="159">
        <f>G464+G466</f>
        <v>735.20554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82"/>
      <c r="Y463" s="59"/>
    </row>
    <row r="464" spans="1:25" ht="32.25" outlineLevel="6" thickBot="1">
      <c r="A464" s="94" t="s">
        <v>435</v>
      </c>
      <c r="B464" s="90">
        <v>953</v>
      </c>
      <c r="C464" s="91" t="s">
        <v>19</v>
      </c>
      <c r="D464" s="91" t="s">
        <v>436</v>
      </c>
      <c r="E464" s="91" t="s">
        <v>5</v>
      </c>
      <c r="F464" s="91"/>
      <c r="G464" s="145">
        <f>G465</f>
        <v>735.20554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82"/>
      <c r="Y464" s="59"/>
    </row>
    <row r="465" spans="1:25" ht="16.5" outlineLevel="6" thickBot="1">
      <c r="A465" s="5" t="s">
        <v>87</v>
      </c>
      <c r="B465" s="21">
        <v>953</v>
      </c>
      <c r="C465" s="6" t="s">
        <v>19</v>
      </c>
      <c r="D465" s="6" t="s">
        <v>436</v>
      </c>
      <c r="E465" s="6" t="s">
        <v>88</v>
      </c>
      <c r="F465" s="6"/>
      <c r="G465" s="148">
        <v>735.20554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82"/>
      <c r="Y465" s="59"/>
    </row>
    <row r="466" spans="1:25" ht="16.5" outlineLevel="6" thickBot="1">
      <c r="A466" s="94" t="s">
        <v>141</v>
      </c>
      <c r="B466" s="90">
        <v>953</v>
      </c>
      <c r="C466" s="91" t="s">
        <v>19</v>
      </c>
      <c r="D466" s="91" t="s">
        <v>270</v>
      </c>
      <c r="E466" s="91" t="s">
        <v>5</v>
      </c>
      <c r="F466" s="91"/>
      <c r="G466" s="161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82"/>
      <c r="Y466" s="59"/>
    </row>
    <row r="467" spans="1:25" ht="16.5" outlineLevel="6" thickBot="1">
      <c r="A467" s="5" t="s">
        <v>110</v>
      </c>
      <c r="B467" s="21">
        <v>953</v>
      </c>
      <c r="C467" s="6" t="s">
        <v>19</v>
      </c>
      <c r="D467" s="6" t="s">
        <v>270</v>
      </c>
      <c r="E467" s="6" t="s">
        <v>89</v>
      </c>
      <c r="F467" s="6"/>
      <c r="G467" s="148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82"/>
      <c r="Y467" s="59"/>
    </row>
    <row r="468" spans="1:25" ht="16.5" outlineLevel="6" thickBot="1">
      <c r="A468" s="80" t="s">
        <v>243</v>
      </c>
      <c r="B468" s="19">
        <v>953</v>
      </c>
      <c r="C468" s="9" t="s">
        <v>19</v>
      </c>
      <c r="D468" s="9" t="s">
        <v>336</v>
      </c>
      <c r="E468" s="9" t="s">
        <v>5</v>
      </c>
      <c r="F468" s="9"/>
      <c r="G468" s="159">
        <f>G469</f>
        <v>310662.15441</v>
      </c>
      <c r="H468" s="26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44"/>
      <c r="X468" s="65">
        <v>48148.89725</v>
      </c>
      <c r="Y468" s="59" t="e">
        <f>X468/G453*100</f>
        <v>#DIV/0!</v>
      </c>
    </row>
    <row r="469" spans="1:25" ht="16.5" outlineLevel="6" thickBot="1">
      <c r="A469" s="136" t="s">
        <v>189</v>
      </c>
      <c r="B469" s="20">
        <v>953</v>
      </c>
      <c r="C469" s="11" t="s">
        <v>19</v>
      </c>
      <c r="D469" s="11" t="s">
        <v>343</v>
      </c>
      <c r="E469" s="11" t="s">
        <v>5</v>
      </c>
      <c r="F469" s="11"/>
      <c r="G469" s="160">
        <f>G470+G473+G476+G479+G482+G485+G488+G491+G494+G497+G500</f>
        <v>310662.15441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94" t="s">
        <v>161</v>
      </c>
      <c r="B470" s="90">
        <v>953</v>
      </c>
      <c r="C470" s="91" t="s">
        <v>19</v>
      </c>
      <c r="D470" s="91" t="s">
        <v>344</v>
      </c>
      <c r="E470" s="91" t="s">
        <v>5</v>
      </c>
      <c r="F470" s="91"/>
      <c r="G470" s="161">
        <f>G471</f>
        <v>58909.8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82"/>
      <c r="Y470" s="59"/>
    </row>
    <row r="471" spans="1:25" ht="16.5" outlineLevel="6" thickBot="1">
      <c r="A471" s="5" t="s">
        <v>120</v>
      </c>
      <c r="B471" s="21">
        <v>953</v>
      </c>
      <c r="C471" s="6" t="s">
        <v>19</v>
      </c>
      <c r="D471" s="6" t="s">
        <v>344</v>
      </c>
      <c r="E471" s="6" t="s">
        <v>119</v>
      </c>
      <c r="F471" s="6"/>
      <c r="G471" s="162">
        <f>G472</f>
        <v>58909.8</v>
      </c>
      <c r="H471" s="26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44"/>
      <c r="X471" s="65">
        <v>19460.04851</v>
      </c>
      <c r="Y471" s="59" t="e">
        <f>X471/#REF!*100</f>
        <v>#REF!</v>
      </c>
    </row>
    <row r="472" spans="1:25" ht="48" outlineLevel="6" thickBot="1">
      <c r="A472" s="99" t="s">
        <v>209</v>
      </c>
      <c r="B472" s="92">
        <v>953</v>
      </c>
      <c r="C472" s="93" t="s">
        <v>19</v>
      </c>
      <c r="D472" s="93" t="s">
        <v>344</v>
      </c>
      <c r="E472" s="93" t="s">
        <v>89</v>
      </c>
      <c r="F472" s="93"/>
      <c r="G472" s="163">
        <v>58909.8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25" t="s">
        <v>206</v>
      </c>
      <c r="B473" s="90">
        <v>953</v>
      </c>
      <c r="C473" s="91" t="s">
        <v>19</v>
      </c>
      <c r="D473" s="91" t="s">
        <v>349</v>
      </c>
      <c r="E473" s="91" t="s">
        <v>5</v>
      </c>
      <c r="F473" s="91"/>
      <c r="G473" s="161">
        <f>G474</f>
        <v>142.206</v>
      </c>
      <c r="H473" s="31">
        <f aca="true" t="shared" si="67" ref="H473:X473">H474</f>
        <v>0</v>
      </c>
      <c r="I473" s="31">
        <f t="shared" si="67"/>
        <v>0</v>
      </c>
      <c r="J473" s="31">
        <f t="shared" si="67"/>
        <v>0</v>
      </c>
      <c r="K473" s="31">
        <f t="shared" si="67"/>
        <v>0</v>
      </c>
      <c r="L473" s="31">
        <f t="shared" si="67"/>
        <v>0</v>
      </c>
      <c r="M473" s="31">
        <f t="shared" si="67"/>
        <v>0</v>
      </c>
      <c r="N473" s="31">
        <f t="shared" si="67"/>
        <v>0</v>
      </c>
      <c r="O473" s="31">
        <f t="shared" si="67"/>
        <v>0</v>
      </c>
      <c r="P473" s="31">
        <f t="shared" si="67"/>
        <v>0</v>
      </c>
      <c r="Q473" s="31">
        <f t="shared" si="67"/>
        <v>0</v>
      </c>
      <c r="R473" s="31">
        <f t="shared" si="67"/>
        <v>0</v>
      </c>
      <c r="S473" s="31">
        <f t="shared" si="67"/>
        <v>0</v>
      </c>
      <c r="T473" s="31">
        <f t="shared" si="67"/>
        <v>0</v>
      </c>
      <c r="U473" s="31">
        <f t="shared" si="67"/>
        <v>0</v>
      </c>
      <c r="V473" s="31">
        <f t="shared" si="67"/>
        <v>0</v>
      </c>
      <c r="W473" s="31">
        <f t="shared" si="67"/>
        <v>0</v>
      </c>
      <c r="X473" s="31">
        <f t="shared" si="67"/>
        <v>0</v>
      </c>
      <c r="Y473" s="59">
        <v>0</v>
      </c>
    </row>
    <row r="474" spans="1:25" ht="16.5" outlineLevel="6" thickBot="1">
      <c r="A474" s="5" t="s">
        <v>120</v>
      </c>
      <c r="B474" s="21">
        <v>953</v>
      </c>
      <c r="C474" s="6" t="s">
        <v>19</v>
      </c>
      <c r="D474" s="6" t="s">
        <v>349</v>
      </c>
      <c r="E474" s="6" t="s">
        <v>119</v>
      </c>
      <c r="F474" s="6"/>
      <c r="G474" s="162">
        <f>G475</f>
        <v>142.206</v>
      </c>
      <c r="H474" s="34">
        <f aca="true" t="shared" si="68" ref="H474:X474">H477</f>
        <v>0</v>
      </c>
      <c r="I474" s="34">
        <f t="shared" si="68"/>
        <v>0</v>
      </c>
      <c r="J474" s="34">
        <f t="shared" si="68"/>
        <v>0</v>
      </c>
      <c r="K474" s="34">
        <f t="shared" si="68"/>
        <v>0</v>
      </c>
      <c r="L474" s="34">
        <f t="shared" si="68"/>
        <v>0</v>
      </c>
      <c r="M474" s="34">
        <f t="shared" si="68"/>
        <v>0</v>
      </c>
      <c r="N474" s="34">
        <f t="shared" si="68"/>
        <v>0</v>
      </c>
      <c r="O474" s="34">
        <f t="shared" si="68"/>
        <v>0</v>
      </c>
      <c r="P474" s="34">
        <f t="shared" si="68"/>
        <v>0</v>
      </c>
      <c r="Q474" s="34">
        <f t="shared" si="68"/>
        <v>0</v>
      </c>
      <c r="R474" s="34">
        <f t="shared" si="68"/>
        <v>0</v>
      </c>
      <c r="S474" s="34">
        <f t="shared" si="68"/>
        <v>0</v>
      </c>
      <c r="T474" s="34">
        <f t="shared" si="68"/>
        <v>0</v>
      </c>
      <c r="U474" s="34">
        <f t="shared" si="68"/>
        <v>0</v>
      </c>
      <c r="V474" s="34">
        <f t="shared" si="68"/>
        <v>0</v>
      </c>
      <c r="W474" s="34">
        <f t="shared" si="68"/>
        <v>0</v>
      </c>
      <c r="X474" s="34">
        <f t="shared" si="68"/>
        <v>0</v>
      </c>
      <c r="Y474" s="59">
        <v>0</v>
      </c>
    </row>
    <row r="475" spans="1:25" ht="16.5" outlineLevel="6" thickBot="1">
      <c r="A475" s="96" t="s">
        <v>87</v>
      </c>
      <c r="B475" s="92">
        <v>953</v>
      </c>
      <c r="C475" s="93" t="s">
        <v>19</v>
      </c>
      <c r="D475" s="93" t="s">
        <v>349</v>
      </c>
      <c r="E475" s="93" t="s">
        <v>88</v>
      </c>
      <c r="F475" s="93"/>
      <c r="G475" s="163">
        <v>142.206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55"/>
      <c r="Y475" s="59"/>
    </row>
    <row r="476" spans="1:25" ht="32.25" outlineLevel="6" thickBot="1">
      <c r="A476" s="94" t="s">
        <v>453</v>
      </c>
      <c r="B476" s="90">
        <v>953</v>
      </c>
      <c r="C476" s="91" t="s">
        <v>19</v>
      </c>
      <c r="D476" s="91" t="s">
        <v>454</v>
      </c>
      <c r="E476" s="91" t="s">
        <v>5</v>
      </c>
      <c r="F476" s="91"/>
      <c r="G476" s="153">
        <f>G477</f>
        <v>30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55"/>
      <c r="Y476" s="59"/>
    </row>
    <row r="477" spans="1:25" ht="16.5" outlineLevel="6" thickBot="1">
      <c r="A477" s="5" t="s">
        <v>120</v>
      </c>
      <c r="B477" s="21">
        <v>953</v>
      </c>
      <c r="C477" s="6" t="s">
        <v>19</v>
      </c>
      <c r="D477" s="6" t="s">
        <v>454</v>
      </c>
      <c r="E477" s="6" t="s">
        <v>119</v>
      </c>
      <c r="F477" s="6"/>
      <c r="G477" s="154">
        <f>G478</f>
        <v>30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>
        <v>0</v>
      </c>
      <c r="Y477" s="59">
        <v>0</v>
      </c>
    </row>
    <row r="478" spans="1:25" ht="16.5" outlineLevel="6" thickBot="1">
      <c r="A478" s="96" t="s">
        <v>87</v>
      </c>
      <c r="B478" s="92">
        <v>953</v>
      </c>
      <c r="C478" s="93" t="s">
        <v>19</v>
      </c>
      <c r="D478" s="93" t="s">
        <v>454</v>
      </c>
      <c r="E478" s="93" t="s">
        <v>88</v>
      </c>
      <c r="F478" s="93"/>
      <c r="G478" s="163">
        <v>30</v>
      </c>
      <c r="H478" s="31" t="e">
        <f>#REF!+#REF!+#REF!+H514+H525+#REF!</f>
        <v>#REF!</v>
      </c>
      <c r="I478" s="31" t="e">
        <f>#REF!+#REF!+#REF!+I514+I525+#REF!</f>
        <v>#REF!</v>
      </c>
      <c r="J478" s="31" t="e">
        <f>#REF!+#REF!+#REF!+J514+J525+#REF!</f>
        <v>#REF!</v>
      </c>
      <c r="K478" s="31" t="e">
        <f>#REF!+#REF!+#REF!+K514+K525+#REF!</f>
        <v>#REF!</v>
      </c>
      <c r="L478" s="31" t="e">
        <f>#REF!+#REF!+#REF!+L514+L525+#REF!</f>
        <v>#REF!</v>
      </c>
      <c r="M478" s="31" t="e">
        <f>#REF!+#REF!+#REF!+M514+M525+#REF!</f>
        <v>#REF!</v>
      </c>
      <c r="N478" s="31" t="e">
        <f>#REF!+#REF!+#REF!+N514+N525+#REF!</f>
        <v>#REF!</v>
      </c>
      <c r="O478" s="31" t="e">
        <f>#REF!+#REF!+#REF!+O514+O525+#REF!</f>
        <v>#REF!</v>
      </c>
      <c r="P478" s="31" t="e">
        <f>#REF!+#REF!+#REF!+P514+P525+#REF!</f>
        <v>#REF!</v>
      </c>
      <c r="Q478" s="31" t="e">
        <f>#REF!+#REF!+#REF!+Q514+Q525+#REF!</f>
        <v>#REF!</v>
      </c>
      <c r="R478" s="31" t="e">
        <f>#REF!+#REF!+#REF!+R514+R525+#REF!</f>
        <v>#REF!</v>
      </c>
      <c r="S478" s="31" t="e">
        <f>#REF!+#REF!+#REF!+S514+S525+#REF!</f>
        <v>#REF!</v>
      </c>
      <c r="T478" s="31" t="e">
        <f>#REF!+#REF!+#REF!+T514+T525+#REF!</f>
        <v>#REF!</v>
      </c>
      <c r="U478" s="31" t="e">
        <f>#REF!+#REF!+#REF!+U514+U525+#REF!</f>
        <v>#REF!</v>
      </c>
      <c r="V478" s="31" t="e">
        <f>#REF!+#REF!+#REF!+V514+V525+#REF!</f>
        <v>#REF!</v>
      </c>
      <c r="W478" s="31" t="e">
        <f>#REF!+#REF!+#REF!+W514+W525+#REF!</f>
        <v>#REF!</v>
      </c>
      <c r="X478" s="69" t="e">
        <f>#REF!+#REF!+#REF!+X514+X525+#REF!</f>
        <v>#REF!</v>
      </c>
      <c r="Y478" s="59" t="e">
        <f>X478/G472*100</f>
        <v>#REF!</v>
      </c>
    </row>
    <row r="479" spans="1:25" ht="32.25" outlineLevel="6" thickBot="1">
      <c r="A479" s="137" t="s">
        <v>190</v>
      </c>
      <c r="B479" s="106">
        <v>953</v>
      </c>
      <c r="C479" s="91" t="s">
        <v>19</v>
      </c>
      <c r="D479" s="91" t="s">
        <v>345</v>
      </c>
      <c r="E479" s="91" t="s">
        <v>5</v>
      </c>
      <c r="F479" s="91"/>
      <c r="G479" s="161">
        <f>G480</f>
        <v>5478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69"/>
      <c r="Y479" s="59"/>
    </row>
    <row r="480" spans="1:25" ht="16.5" outlineLevel="6" thickBot="1">
      <c r="A480" s="5" t="s">
        <v>120</v>
      </c>
      <c r="B480" s="21">
        <v>953</v>
      </c>
      <c r="C480" s="6" t="s">
        <v>19</v>
      </c>
      <c r="D480" s="6" t="s">
        <v>345</v>
      </c>
      <c r="E480" s="6" t="s">
        <v>119</v>
      </c>
      <c r="F480" s="6"/>
      <c r="G480" s="162">
        <f>G481</f>
        <v>5478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69"/>
      <c r="Y480" s="59"/>
    </row>
    <row r="481" spans="1:25" ht="48" outlineLevel="6" thickBot="1">
      <c r="A481" s="99" t="s">
        <v>209</v>
      </c>
      <c r="B481" s="92">
        <v>953</v>
      </c>
      <c r="C481" s="93" t="s">
        <v>19</v>
      </c>
      <c r="D481" s="93" t="s">
        <v>345</v>
      </c>
      <c r="E481" s="93" t="s">
        <v>89</v>
      </c>
      <c r="F481" s="93"/>
      <c r="G481" s="163">
        <v>5478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69"/>
      <c r="Y481" s="59"/>
    </row>
    <row r="482" spans="1:25" ht="63.75" outlineLevel="6" thickBot="1">
      <c r="A482" s="138" t="s">
        <v>191</v>
      </c>
      <c r="B482" s="140">
        <v>953</v>
      </c>
      <c r="C482" s="107" t="s">
        <v>19</v>
      </c>
      <c r="D482" s="107" t="s">
        <v>346</v>
      </c>
      <c r="E482" s="107" t="s">
        <v>5</v>
      </c>
      <c r="F482" s="107"/>
      <c r="G482" s="171">
        <f>G483</f>
        <v>231255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9"/>
      <c r="Y482" s="59"/>
    </row>
    <row r="483" spans="1:25" ht="23.25" customHeight="1" outlineLevel="6" thickBot="1">
      <c r="A483" s="5" t="s">
        <v>120</v>
      </c>
      <c r="B483" s="21">
        <v>953</v>
      </c>
      <c r="C483" s="6" t="s">
        <v>19</v>
      </c>
      <c r="D483" s="6" t="s">
        <v>346</v>
      </c>
      <c r="E483" s="6" t="s">
        <v>119</v>
      </c>
      <c r="F483" s="6"/>
      <c r="G483" s="162">
        <f>G484</f>
        <v>231255</v>
      </c>
      <c r="H483" s="83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5"/>
      <c r="Y483" s="59"/>
    </row>
    <row r="484" spans="1:25" ht="18.75" customHeight="1" outlineLevel="6" thickBot="1">
      <c r="A484" s="99" t="s">
        <v>209</v>
      </c>
      <c r="B484" s="92">
        <v>953</v>
      </c>
      <c r="C484" s="93" t="s">
        <v>19</v>
      </c>
      <c r="D484" s="93" t="s">
        <v>346</v>
      </c>
      <c r="E484" s="93" t="s">
        <v>89</v>
      </c>
      <c r="F484" s="93"/>
      <c r="G484" s="163">
        <v>231255</v>
      </c>
      <c r="H484" s="83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5"/>
      <c r="Y484" s="59"/>
    </row>
    <row r="485" spans="1:25" ht="19.5" customHeight="1" outlineLevel="6" thickBot="1">
      <c r="A485" s="114" t="s">
        <v>437</v>
      </c>
      <c r="B485" s="90">
        <v>953</v>
      </c>
      <c r="C485" s="91" t="s">
        <v>19</v>
      </c>
      <c r="D485" s="91" t="s">
        <v>438</v>
      </c>
      <c r="E485" s="91" t="s">
        <v>5</v>
      </c>
      <c r="F485" s="91"/>
      <c r="G485" s="161">
        <f>G486</f>
        <v>3600</v>
      </c>
      <c r="H485" s="83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5"/>
      <c r="Y485" s="59"/>
    </row>
    <row r="486" spans="1:25" ht="20.25" customHeight="1" outlineLevel="6" thickBot="1">
      <c r="A486" s="5" t="s">
        <v>120</v>
      </c>
      <c r="B486" s="21">
        <v>953</v>
      </c>
      <c r="C486" s="6" t="s">
        <v>19</v>
      </c>
      <c r="D486" s="6" t="s">
        <v>438</v>
      </c>
      <c r="E486" s="6" t="s">
        <v>119</v>
      </c>
      <c r="F486" s="6"/>
      <c r="G486" s="162">
        <f>G487</f>
        <v>3600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>
        <v>2744.868</v>
      </c>
      <c r="Y486" s="59" t="e">
        <f>X486/#REF!*100</f>
        <v>#REF!</v>
      </c>
    </row>
    <row r="487" spans="1:25" ht="16.5" outlineLevel="6" thickBot="1">
      <c r="A487" s="96" t="s">
        <v>87</v>
      </c>
      <c r="B487" s="92">
        <v>953</v>
      </c>
      <c r="C487" s="93" t="s">
        <v>19</v>
      </c>
      <c r="D487" s="93" t="s">
        <v>438</v>
      </c>
      <c r="E487" s="93" t="s">
        <v>88</v>
      </c>
      <c r="F487" s="93"/>
      <c r="G487" s="163">
        <v>3600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2.25" outlineLevel="6" thickBot="1">
      <c r="A488" s="114" t="s">
        <v>439</v>
      </c>
      <c r="B488" s="90">
        <v>953</v>
      </c>
      <c r="C488" s="91" t="s">
        <v>19</v>
      </c>
      <c r="D488" s="91" t="s">
        <v>440</v>
      </c>
      <c r="E488" s="91" t="s">
        <v>5</v>
      </c>
      <c r="F488" s="91"/>
      <c r="G488" s="161">
        <f>G489</f>
        <v>3600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16.5" outlineLevel="6" thickBot="1">
      <c r="A489" s="5" t="s">
        <v>120</v>
      </c>
      <c r="B489" s="21">
        <v>953</v>
      </c>
      <c r="C489" s="6" t="s">
        <v>19</v>
      </c>
      <c r="D489" s="6" t="s">
        <v>440</v>
      </c>
      <c r="E489" s="6" t="s">
        <v>119</v>
      </c>
      <c r="F489" s="6"/>
      <c r="G489" s="162">
        <f>G490</f>
        <v>3600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96" t="s">
        <v>87</v>
      </c>
      <c r="B490" s="92">
        <v>953</v>
      </c>
      <c r="C490" s="93" t="s">
        <v>19</v>
      </c>
      <c r="D490" s="93" t="s">
        <v>440</v>
      </c>
      <c r="E490" s="93" t="s">
        <v>88</v>
      </c>
      <c r="F490" s="93"/>
      <c r="G490" s="163">
        <v>3600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48" outlineLevel="6" thickBot="1">
      <c r="A491" s="114" t="s">
        <v>441</v>
      </c>
      <c r="B491" s="90">
        <v>953</v>
      </c>
      <c r="C491" s="91" t="s">
        <v>19</v>
      </c>
      <c r="D491" s="91" t="s">
        <v>444</v>
      </c>
      <c r="E491" s="91" t="s">
        <v>5</v>
      </c>
      <c r="F491" s="91"/>
      <c r="G491" s="161">
        <f>G492</f>
        <v>1860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5" t="s">
        <v>120</v>
      </c>
      <c r="B492" s="21">
        <v>953</v>
      </c>
      <c r="C492" s="6" t="s">
        <v>19</v>
      </c>
      <c r="D492" s="6" t="s">
        <v>444</v>
      </c>
      <c r="E492" s="6" t="s">
        <v>119</v>
      </c>
      <c r="F492" s="6"/>
      <c r="G492" s="162">
        <f>G493</f>
        <v>1860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16.5" outlineLevel="6" thickBot="1">
      <c r="A493" s="96" t="s">
        <v>87</v>
      </c>
      <c r="B493" s="92">
        <v>953</v>
      </c>
      <c r="C493" s="93" t="s">
        <v>19</v>
      </c>
      <c r="D493" s="93" t="s">
        <v>444</v>
      </c>
      <c r="E493" s="93" t="s">
        <v>88</v>
      </c>
      <c r="F493" s="93"/>
      <c r="G493" s="163">
        <v>1860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48" outlineLevel="6" thickBot="1">
      <c r="A494" s="114" t="s">
        <v>442</v>
      </c>
      <c r="B494" s="90">
        <v>953</v>
      </c>
      <c r="C494" s="91" t="s">
        <v>19</v>
      </c>
      <c r="D494" s="91" t="s">
        <v>445</v>
      </c>
      <c r="E494" s="91" t="s">
        <v>5</v>
      </c>
      <c r="F494" s="91"/>
      <c r="G494" s="161">
        <f>G495</f>
        <v>436.66417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5" t="s">
        <v>120</v>
      </c>
      <c r="B495" s="21">
        <v>953</v>
      </c>
      <c r="C495" s="6" t="s">
        <v>19</v>
      </c>
      <c r="D495" s="6" t="s">
        <v>445</v>
      </c>
      <c r="E495" s="6" t="s">
        <v>119</v>
      </c>
      <c r="F495" s="6"/>
      <c r="G495" s="162">
        <f>G496</f>
        <v>436.66417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96" t="s">
        <v>87</v>
      </c>
      <c r="B496" s="92">
        <v>953</v>
      </c>
      <c r="C496" s="93" t="s">
        <v>19</v>
      </c>
      <c r="D496" s="93" t="s">
        <v>445</v>
      </c>
      <c r="E496" s="93" t="s">
        <v>88</v>
      </c>
      <c r="F496" s="93"/>
      <c r="G496" s="163">
        <v>436.66417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48" outlineLevel="6" thickBot="1">
      <c r="A497" s="138" t="s">
        <v>443</v>
      </c>
      <c r="B497" s="90">
        <v>953</v>
      </c>
      <c r="C497" s="91" t="s">
        <v>19</v>
      </c>
      <c r="D497" s="107" t="s">
        <v>446</v>
      </c>
      <c r="E497" s="107" t="s">
        <v>5</v>
      </c>
      <c r="F497" s="107"/>
      <c r="G497" s="171">
        <f>G498</f>
        <v>430.48424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5" t="s">
        <v>120</v>
      </c>
      <c r="B498" s="21">
        <v>953</v>
      </c>
      <c r="C498" s="6" t="s">
        <v>19</v>
      </c>
      <c r="D498" s="6" t="s">
        <v>446</v>
      </c>
      <c r="E498" s="6" t="s">
        <v>119</v>
      </c>
      <c r="F498" s="6"/>
      <c r="G498" s="162">
        <f>G499</f>
        <v>430.48424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96" t="s">
        <v>87</v>
      </c>
      <c r="B499" s="92">
        <v>953</v>
      </c>
      <c r="C499" s="93" t="s">
        <v>19</v>
      </c>
      <c r="D499" s="93" t="s">
        <v>446</v>
      </c>
      <c r="E499" s="93" t="s">
        <v>88</v>
      </c>
      <c r="F499" s="93"/>
      <c r="G499" s="163">
        <v>430.48424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32.25" outlineLevel="6" thickBot="1">
      <c r="A500" s="138" t="s">
        <v>386</v>
      </c>
      <c r="B500" s="140">
        <v>953</v>
      </c>
      <c r="C500" s="107" t="s">
        <v>19</v>
      </c>
      <c r="D500" s="107" t="s">
        <v>385</v>
      </c>
      <c r="E500" s="107" t="s">
        <v>5</v>
      </c>
      <c r="F500" s="107"/>
      <c r="G500" s="171">
        <f>G501</f>
        <v>4920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16.5" outlineLevel="6" thickBot="1">
      <c r="A501" s="5" t="s">
        <v>120</v>
      </c>
      <c r="B501" s="21">
        <v>953</v>
      </c>
      <c r="C501" s="6" t="s">
        <v>19</v>
      </c>
      <c r="D501" s="6" t="s">
        <v>385</v>
      </c>
      <c r="E501" s="6" t="s">
        <v>119</v>
      </c>
      <c r="F501" s="6"/>
      <c r="G501" s="162">
        <f>G502</f>
        <v>4920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16.5" outlineLevel="6" thickBot="1">
      <c r="A502" s="96" t="s">
        <v>87</v>
      </c>
      <c r="B502" s="92">
        <v>953</v>
      </c>
      <c r="C502" s="93" t="s">
        <v>19</v>
      </c>
      <c r="D502" s="93" t="s">
        <v>385</v>
      </c>
      <c r="E502" s="93" t="s">
        <v>88</v>
      </c>
      <c r="F502" s="93"/>
      <c r="G502" s="163">
        <v>4920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32.25" outlineLevel="6" thickBot="1">
      <c r="A503" s="80" t="s">
        <v>375</v>
      </c>
      <c r="B503" s="20">
        <v>953</v>
      </c>
      <c r="C503" s="9" t="s">
        <v>19</v>
      </c>
      <c r="D503" s="9" t="s">
        <v>376</v>
      </c>
      <c r="E503" s="9" t="s">
        <v>5</v>
      </c>
      <c r="F503" s="9"/>
      <c r="G503" s="152">
        <f>G504</f>
        <v>10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19.5" outlineLevel="6" thickBot="1">
      <c r="A504" s="5" t="s">
        <v>120</v>
      </c>
      <c r="B504" s="21">
        <v>953</v>
      </c>
      <c r="C504" s="6" t="s">
        <v>19</v>
      </c>
      <c r="D504" s="6" t="s">
        <v>378</v>
      </c>
      <c r="E504" s="6" t="s">
        <v>379</v>
      </c>
      <c r="F504" s="78"/>
      <c r="G504" s="154">
        <f>G505</f>
        <v>10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9.5" outlineLevel="6" thickBot="1">
      <c r="A505" s="96" t="s">
        <v>87</v>
      </c>
      <c r="B505" s="92">
        <v>953</v>
      </c>
      <c r="C505" s="93" t="s">
        <v>19</v>
      </c>
      <c r="D505" s="93" t="s">
        <v>378</v>
      </c>
      <c r="E505" s="93" t="s">
        <v>88</v>
      </c>
      <c r="F505" s="97"/>
      <c r="G505" s="155">
        <v>10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16.5" outlineLevel="6" thickBot="1">
      <c r="A506" s="124" t="s">
        <v>419</v>
      </c>
      <c r="B506" s="39">
        <v>953</v>
      </c>
      <c r="C506" s="39" t="s">
        <v>420</v>
      </c>
      <c r="D506" s="39" t="s">
        <v>264</v>
      </c>
      <c r="E506" s="39" t="s">
        <v>5</v>
      </c>
      <c r="F506" s="39"/>
      <c r="G506" s="157">
        <f>G507+G513</f>
        <v>20447.2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112" t="s">
        <v>135</v>
      </c>
      <c r="B507" s="19">
        <v>953</v>
      </c>
      <c r="C507" s="19" t="s">
        <v>420</v>
      </c>
      <c r="D507" s="9" t="s">
        <v>265</v>
      </c>
      <c r="E507" s="9" t="s">
        <v>5</v>
      </c>
      <c r="F507" s="9"/>
      <c r="G507" s="143">
        <f>G508</f>
        <v>0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32.25" outlineLevel="6" thickBot="1">
      <c r="A508" s="112" t="s">
        <v>136</v>
      </c>
      <c r="B508" s="19">
        <v>953</v>
      </c>
      <c r="C508" s="19" t="s">
        <v>420</v>
      </c>
      <c r="D508" s="9" t="s">
        <v>266</v>
      </c>
      <c r="E508" s="9" t="s">
        <v>5</v>
      </c>
      <c r="F508" s="9"/>
      <c r="G508" s="143">
        <f>G509+G511</f>
        <v>0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32.25" outlineLevel="6" thickBot="1">
      <c r="A509" s="94" t="s">
        <v>435</v>
      </c>
      <c r="B509" s="90">
        <v>953</v>
      </c>
      <c r="C509" s="90" t="s">
        <v>420</v>
      </c>
      <c r="D509" s="91" t="s">
        <v>436</v>
      </c>
      <c r="E509" s="91" t="s">
        <v>5</v>
      </c>
      <c r="F509" s="91"/>
      <c r="G509" s="145">
        <f>G510</f>
        <v>0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5" t="s">
        <v>87</v>
      </c>
      <c r="B510" s="21">
        <v>953</v>
      </c>
      <c r="C510" s="21" t="s">
        <v>420</v>
      </c>
      <c r="D510" s="6" t="s">
        <v>436</v>
      </c>
      <c r="E510" s="6" t="s">
        <v>88</v>
      </c>
      <c r="F510" s="6"/>
      <c r="G510" s="148">
        <v>0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6.5" outlineLevel="6" thickBot="1">
      <c r="A511" s="94" t="s">
        <v>141</v>
      </c>
      <c r="B511" s="90">
        <v>953</v>
      </c>
      <c r="C511" s="90" t="s">
        <v>420</v>
      </c>
      <c r="D511" s="91" t="s">
        <v>447</v>
      </c>
      <c r="E511" s="91" t="s">
        <v>5</v>
      </c>
      <c r="F511" s="91"/>
      <c r="G511" s="145">
        <f>G512</f>
        <v>0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48" outlineLevel="6" thickBot="1">
      <c r="A512" s="5" t="s">
        <v>209</v>
      </c>
      <c r="B512" s="21">
        <v>953</v>
      </c>
      <c r="C512" s="21" t="s">
        <v>420</v>
      </c>
      <c r="D512" s="6" t="s">
        <v>447</v>
      </c>
      <c r="E512" s="6" t="s">
        <v>89</v>
      </c>
      <c r="F512" s="6"/>
      <c r="G512" s="148">
        <v>0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16.5" outlineLevel="6" thickBot="1">
      <c r="A513" s="80" t="s">
        <v>243</v>
      </c>
      <c r="B513" s="80">
        <v>953</v>
      </c>
      <c r="C513" s="80" t="s">
        <v>420</v>
      </c>
      <c r="D513" s="9" t="s">
        <v>336</v>
      </c>
      <c r="E513" s="9" t="s">
        <v>5</v>
      </c>
      <c r="F513" s="9"/>
      <c r="G513" s="159">
        <f>G514</f>
        <v>20447.2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32.25" outlineLevel="6" thickBot="1">
      <c r="A514" s="13" t="s">
        <v>192</v>
      </c>
      <c r="B514" s="20">
        <v>953</v>
      </c>
      <c r="C514" s="9" t="s">
        <v>420</v>
      </c>
      <c r="D514" s="9" t="s">
        <v>347</v>
      </c>
      <c r="E514" s="9" t="s">
        <v>5</v>
      </c>
      <c r="F514" s="9"/>
      <c r="G514" s="159">
        <f>G515</f>
        <v>20447.2</v>
      </c>
      <c r="H514" s="32" t="e">
        <f>#REF!</f>
        <v>#REF!</v>
      </c>
      <c r="I514" s="32" t="e">
        <f>#REF!</f>
        <v>#REF!</v>
      </c>
      <c r="J514" s="32" t="e">
        <f>#REF!</f>
        <v>#REF!</v>
      </c>
      <c r="K514" s="32" t="e">
        <f>#REF!</f>
        <v>#REF!</v>
      </c>
      <c r="L514" s="32" t="e">
        <f>#REF!</f>
        <v>#REF!</v>
      </c>
      <c r="M514" s="32" t="e">
        <f>#REF!</f>
        <v>#REF!</v>
      </c>
      <c r="N514" s="32" t="e">
        <f>#REF!</f>
        <v>#REF!</v>
      </c>
      <c r="O514" s="32" t="e">
        <f>#REF!</f>
        <v>#REF!</v>
      </c>
      <c r="P514" s="32" t="e">
        <f>#REF!</f>
        <v>#REF!</v>
      </c>
      <c r="Q514" s="32" t="e">
        <f>#REF!</f>
        <v>#REF!</v>
      </c>
      <c r="R514" s="32" t="e">
        <f>#REF!</f>
        <v>#REF!</v>
      </c>
      <c r="S514" s="32" t="e">
        <f>#REF!</f>
        <v>#REF!</v>
      </c>
      <c r="T514" s="32" t="e">
        <f>#REF!</f>
        <v>#REF!</v>
      </c>
      <c r="U514" s="32" t="e">
        <f>#REF!</f>
        <v>#REF!</v>
      </c>
      <c r="V514" s="32" t="e">
        <f>#REF!</f>
        <v>#REF!</v>
      </c>
      <c r="W514" s="32" t="e">
        <f>#REF!</f>
        <v>#REF!</v>
      </c>
      <c r="X514" s="67" t="e">
        <f>#REF!</f>
        <v>#REF!</v>
      </c>
      <c r="Y514" s="59" t="e">
        <f>X514/G484*100</f>
        <v>#REF!</v>
      </c>
    </row>
    <row r="515" spans="1:25" ht="32.25" outlineLevel="6" thickBot="1">
      <c r="A515" s="94" t="s">
        <v>193</v>
      </c>
      <c r="B515" s="90">
        <v>953</v>
      </c>
      <c r="C515" s="91" t="s">
        <v>420</v>
      </c>
      <c r="D515" s="91" t="s">
        <v>348</v>
      </c>
      <c r="E515" s="91" t="s">
        <v>5</v>
      </c>
      <c r="F515" s="91"/>
      <c r="G515" s="161">
        <f>G516</f>
        <v>20447.2</v>
      </c>
      <c r="H515" s="83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151"/>
      <c r="Y515" s="59"/>
    </row>
    <row r="516" spans="1:25" ht="16.5" outlineLevel="6" thickBot="1">
      <c r="A516" s="5" t="s">
        <v>120</v>
      </c>
      <c r="B516" s="21">
        <v>953</v>
      </c>
      <c r="C516" s="6" t="s">
        <v>420</v>
      </c>
      <c r="D516" s="6" t="s">
        <v>348</v>
      </c>
      <c r="E516" s="6" t="s">
        <v>119</v>
      </c>
      <c r="F516" s="6"/>
      <c r="G516" s="162">
        <f>G517+G518</f>
        <v>20447.2</v>
      </c>
      <c r="H516" s="83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151"/>
      <c r="Y516" s="59"/>
    </row>
    <row r="517" spans="1:25" ht="48" outlineLevel="6" thickBot="1">
      <c r="A517" s="99" t="s">
        <v>209</v>
      </c>
      <c r="B517" s="92">
        <v>953</v>
      </c>
      <c r="C517" s="93" t="s">
        <v>420</v>
      </c>
      <c r="D517" s="93" t="s">
        <v>348</v>
      </c>
      <c r="E517" s="93" t="s">
        <v>89</v>
      </c>
      <c r="F517" s="93"/>
      <c r="G517" s="163">
        <v>20447.2</v>
      </c>
      <c r="H517" s="83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151"/>
      <c r="Y517" s="59"/>
    </row>
    <row r="518" spans="1:25" ht="16.5" outlineLevel="6" thickBot="1">
      <c r="A518" s="96" t="s">
        <v>87</v>
      </c>
      <c r="B518" s="92">
        <v>953</v>
      </c>
      <c r="C518" s="93" t="s">
        <v>420</v>
      </c>
      <c r="D518" s="93" t="s">
        <v>360</v>
      </c>
      <c r="E518" s="93" t="s">
        <v>88</v>
      </c>
      <c r="F518" s="93"/>
      <c r="G518" s="155">
        <v>0</v>
      </c>
      <c r="H518" s="83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151"/>
      <c r="Y518" s="59"/>
    </row>
    <row r="519" spans="1:25" ht="16.5" outlineLevel="6" thickBot="1">
      <c r="A519" s="124" t="s">
        <v>194</v>
      </c>
      <c r="B519" s="18">
        <v>953</v>
      </c>
      <c r="C519" s="39" t="s">
        <v>20</v>
      </c>
      <c r="D519" s="39" t="s">
        <v>264</v>
      </c>
      <c r="E519" s="39" t="s">
        <v>5</v>
      </c>
      <c r="F519" s="39"/>
      <c r="G519" s="156">
        <f>G520</f>
        <v>4361.224520000001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16.5" outlineLevel="6" thickBot="1">
      <c r="A520" s="8" t="s">
        <v>245</v>
      </c>
      <c r="B520" s="19">
        <v>953</v>
      </c>
      <c r="C520" s="9" t="s">
        <v>20</v>
      </c>
      <c r="D520" s="9" t="s">
        <v>336</v>
      </c>
      <c r="E520" s="9" t="s">
        <v>5</v>
      </c>
      <c r="F520" s="9"/>
      <c r="G520" s="152">
        <f>G521+G533</f>
        <v>4361.224520000001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16.5" outlineLevel="6" thickBot="1">
      <c r="A521" s="102" t="s">
        <v>134</v>
      </c>
      <c r="B521" s="132">
        <v>953</v>
      </c>
      <c r="C521" s="91" t="s">
        <v>20</v>
      </c>
      <c r="D521" s="91" t="s">
        <v>343</v>
      </c>
      <c r="E521" s="91" t="s">
        <v>5</v>
      </c>
      <c r="F521" s="91"/>
      <c r="G521" s="153">
        <f>G522+G525+G528</f>
        <v>4070.6645200000003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48" outlineLevel="6" thickBot="1">
      <c r="A522" s="102" t="s">
        <v>195</v>
      </c>
      <c r="B522" s="132">
        <v>953</v>
      </c>
      <c r="C522" s="91" t="s">
        <v>20</v>
      </c>
      <c r="D522" s="91" t="s">
        <v>350</v>
      </c>
      <c r="E522" s="91" t="s">
        <v>5</v>
      </c>
      <c r="F522" s="91"/>
      <c r="G522" s="153">
        <f>G523</f>
        <v>0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32.25" outlineLevel="6" thickBot="1">
      <c r="A523" s="5" t="s">
        <v>100</v>
      </c>
      <c r="B523" s="21">
        <v>953</v>
      </c>
      <c r="C523" s="6" t="s">
        <v>20</v>
      </c>
      <c r="D523" s="6" t="s">
        <v>350</v>
      </c>
      <c r="E523" s="6" t="s">
        <v>95</v>
      </c>
      <c r="F523" s="6"/>
      <c r="G523" s="154">
        <f>G524</f>
        <v>0</v>
      </c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32.25" outlineLevel="6" thickBot="1">
      <c r="A524" s="88" t="s">
        <v>101</v>
      </c>
      <c r="B524" s="92">
        <v>953</v>
      </c>
      <c r="C524" s="93" t="s">
        <v>20</v>
      </c>
      <c r="D524" s="93" t="s">
        <v>350</v>
      </c>
      <c r="E524" s="93" t="s">
        <v>96</v>
      </c>
      <c r="F524" s="93"/>
      <c r="G524" s="155">
        <v>0</v>
      </c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1:25" ht="48" outlineLevel="6" thickBot="1">
      <c r="A525" s="102" t="s">
        <v>196</v>
      </c>
      <c r="B525" s="132">
        <v>953</v>
      </c>
      <c r="C525" s="91" t="s">
        <v>20</v>
      </c>
      <c r="D525" s="91" t="s">
        <v>351</v>
      </c>
      <c r="E525" s="91" t="s">
        <v>5</v>
      </c>
      <c r="F525" s="91"/>
      <c r="G525" s="153">
        <f>G526</f>
        <v>895.22452</v>
      </c>
      <c r="H525" s="32">
        <f aca="true" t="shared" si="69" ref="H525:X525">H526</f>
        <v>0</v>
      </c>
      <c r="I525" s="32">
        <f t="shared" si="69"/>
        <v>0</v>
      </c>
      <c r="J525" s="32">
        <f t="shared" si="69"/>
        <v>0</v>
      </c>
      <c r="K525" s="32">
        <f t="shared" si="69"/>
        <v>0</v>
      </c>
      <c r="L525" s="32">
        <f t="shared" si="69"/>
        <v>0</v>
      </c>
      <c r="M525" s="32">
        <f t="shared" si="69"/>
        <v>0</v>
      </c>
      <c r="N525" s="32">
        <f t="shared" si="69"/>
        <v>0</v>
      </c>
      <c r="O525" s="32">
        <f t="shared" si="69"/>
        <v>0</v>
      </c>
      <c r="P525" s="32">
        <f t="shared" si="69"/>
        <v>0</v>
      </c>
      <c r="Q525" s="32">
        <f t="shared" si="69"/>
        <v>0</v>
      </c>
      <c r="R525" s="32">
        <f t="shared" si="69"/>
        <v>0</v>
      </c>
      <c r="S525" s="32">
        <f t="shared" si="69"/>
        <v>0</v>
      </c>
      <c r="T525" s="32">
        <f t="shared" si="69"/>
        <v>0</v>
      </c>
      <c r="U525" s="32">
        <f t="shared" si="69"/>
        <v>0</v>
      </c>
      <c r="V525" s="32">
        <f t="shared" si="69"/>
        <v>0</v>
      </c>
      <c r="W525" s="32">
        <f t="shared" si="69"/>
        <v>0</v>
      </c>
      <c r="X525" s="67">
        <f t="shared" si="69"/>
        <v>82757.514</v>
      </c>
      <c r="Y525" s="59">
        <f>X525/G519*100</f>
        <v>1897.5751791838495</v>
      </c>
    </row>
    <row r="526" spans="1:25" ht="21.75" customHeight="1" outlineLevel="6" thickBot="1">
      <c r="A526" s="5" t="s">
        <v>120</v>
      </c>
      <c r="B526" s="21">
        <v>953</v>
      </c>
      <c r="C526" s="6" t="s">
        <v>20</v>
      </c>
      <c r="D526" s="6" t="s">
        <v>351</v>
      </c>
      <c r="E526" s="6" t="s">
        <v>119</v>
      </c>
      <c r="F526" s="6"/>
      <c r="G526" s="154">
        <f>G527</f>
        <v>895.22452</v>
      </c>
      <c r="H526" s="26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44"/>
      <c r="X526" s="65">
        <v>82757.514</v>
      </c>
      <c r="Y526" s="59">
        <f>X526/G520*100</f>
        <v>1897.5751791838495</v>
      </c>
    </row>
    <row r="527" spans="1:25" ht="16.5" outlineLevel="6" thickBot="1">
      <c r="A527" s="96" t="s">
        <v>87</v>
      </c>
      <c r="B527" s="134">
        <v>953</v>
      </c>
      <c r="C527" s="93" t="s">
        <v>20</v>
      </c>
      <c r="D527" s="93" t="s">
        <v>351</v>
      </c>
      <c r="E527" s="93" t="s">
        <v>88</v>
      </c>
      <c r="F527" s="93"/>
      <c r="G527" s="98">
        <v>895.22452</v>
      </c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1:25" ht="16.5" outlineLevel="6" thickBot="1">
      <c r="A528" s="114" t="s">
        <v>197</v>
      </c>
      <c r="B528" s="90">
        <v>953</v>
      </c>
      <c r="C528" s="107" t="s">
        <v>20</v>
      </c>
      <c r="D528" s="107" t="s">
        <v>352</v>
      </c>
      <c r="E528" s="107" t="s">
        <v>5</v>
      </c>
      <c r="F528" s="107"/>
      <c r="G528" s="170">
        <f>G529+G532</f>
        <v>3175.44</v>
      </c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1:25" ht="32.25" outlineLevel="6" thickBot="1">
      <c r="A529" s="5" t="s">
        <v>100</v>
      </c>
      <c r="B529" s="21">
        <v>953</v>
      </c>
      <c r="C529" s="6" t="s">
        <v>20</v>
      </c>
      <c r="D529" s="6" t="s">
        <v>352</v>
      </c>
      <c r="E529" s="6" t="s">
        <v>95</v>
      </c>
      <c r="F529" s="6"/>
      <c r="G529" s="154">
        <f>G530</f>
        <v>0</v>
      </c>
      <c r="H529" s="55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75"/>
      <c r="Y529" s="59"/>
    </row>
    <row r="530" spans="1:25" ht="32.25" outlineLevel="6" thickBot="1">
      <c r="A530" s="88" t="s">
        <v>101</v>
      </c>
      <c r="B530" s="92">
        <v>953</v>
      </c>
      <c r="C530" s="93" t="s">
        <v>20</v>
      </c>
      <c r="D530" s="93" t="s">
        <v>352</v>
      </c>
      <c r="E530" s="93" t="s">
        <v>96</v>
      </c>
      <c r="F530" s="93"/>
      <c r="G530" s="155">
        <v>0</v>
      </c>
      <c r="H530" s="55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75"/>
      <c r="Y530" s="59"/>
    </row>
    <row r="531" spans="1:25" ht="16.5" outlineLevel="6" thickBot="1">
      <c r="A531" s="5" t="s">
        <v>120</v>
      </c>
      <c r="B531" s="21">
        <v>953</v>
      </c>
      <c r="C531" s="6" t="s">
        <v>20</v>
      </c>
      <c r="D531" s="6" t="s">
        <v>352</v>
      </c>
      <c r="E531" s="6" t="s">
        <v>119</v>
      </c>
      <c r="F531" s="6"/>
      <c r="G531" s="162">
        <f>G532</f>
        <v>3175.44</v>
      </c>
      <c r="H531" s="55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75"/>
      <c r="Y531" s="59"/>
    </row>
    <row r="532" spans="1:25" ht="48" outlineLevel="6" thickBot="1">
      <c r="A532" s="99" t="s">
        <v>209</v>
      </c>
      <c r="B532" s="92">
        <v>953</v>
      </c>
      <c r="C532" s="93" t="s">
        <v>20</v>
      </c>
      <c r="D532" s="93" t="s">
        <v>352</v>
      </c>
      <c r="E532" s="93" t="s">
        <v>89</v>
      </c>
      <c r="F532" s="93"/>
      <c r="G532" s="163">
        <v>3175.44</v>
      </c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32.25" outlineLevel="6" thickBot="1">
      <c r="A533" s="149" t="s">
        <v>198</v>
      </c>
      <c r="B533" s="90">
        <v>953</v>
      </c>
      <c r="C533" s="91" t="s">
        <v>20</v>
      </c>
      <c r="D533" s="91" t="s">
        <v>353</v>
      </c>
      <c r="E533" s="91" t="s">
        <v>5</v>
      </c>
      <c r="F533" s="91"/>
      <c r="G533" s="161">
        <f>G534</f>
        <v>290.56</v>
      </c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1:25" ht="32.25" outlineLevel="6" thickBot="1">
      <c r="A534" s="5" t="s">
        <v>124</v>
      </c>
      <c r="B534" s="21">
        <v>953</v>
      </c>
      <c r="C534" s="6" t="s">
        <v>20</v>
      </c>
      <c r="D534" s="6" t="s">
        <v>354</v>
      </c>
      <c r="E534" s="6" t="s">
        <v>122</v>
      </c>
      <c r="F534" s="6"/>
      <c r="G534" s="162">
        <f>G535</f>
        <v>290.56</v>
      </c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1:25" ht="32.25" outlineLevel="6" thickBot="1">
      <c r="A535" s="88" t="s">
        <v>125</v>
      </c>
      <c r="B535" s="92">
        <v>953</v>
      </c>
      <c r="C535" s="93" t="s">
        <v>20</v>
      </c>
      <c r="D535" s="93" t="s">
        <v>354</v>
      </c>
      <c r="E535" s="93" t="s">
        <v>123</v>
      </c>
      <c r="F535" s="93"/>
      <c r="G535" s="163">
        <v>290.56</v>
      </c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1:25" ht="16.5" outlineLevel="6" thickBot="1">
      <c r="A536" s="124" t="s">
        <v>34</v>
      </c>
      <c r="B536" s="18">
        <v>953</v>
      </c>
      <c r="C536" s="39" t="s">
        <v>13</v>
      </c>
      <c r="D536" s="39" t="s">
        <v>264</v>
      </c>
      <c r="E536" s="39" t="s">
        <v>5</v>
      </c>
      <c r="F536" s="39"/>
      <c r="G536" s="156">
        <f>G541+G537</f>
        <v>13161.054909999999</v>
      </c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1:25" ht="32.25" outlineLevel="6" thickBot="1">
      <c r="A537" s="112" t="s">
        <v>135</v>
      </c>
      <c r="B537" s="19">
        <v>953</v>
      </c>
      <c r="C537" s="9" t="s">
        <v>13</v>
      </c>
      <c r="D537" s="9" t="s">
        <v>265</v>
      </c>
      <c r="E537" s="9" t="s">
        <v>5</v>
      </c>
      <c r="F537" s="39"/>
      <c r="G537" s="152">
        <f>G538</f>
        <v>42.06246</v>
      </c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1:25" ht="32.25" outlineLevel="6" thickBot="1">
      <c r="A538" s="112" t="s">
        <v>136</v>
      </c>
      <c r="B538" s="19">
        <v>953</v>
      </c>
      <c r="C538" s="11" t="s">
        <v>13</v>
      </c>
      <c r="D538" s="11" t="s">
        <v>266</v>
      </c>
      <c r="E538" s="11" t="s">
        <v>5</v>
      </c>
      <c r="F538" s="39"/>
      <c r="G538" s="152">
        <f>G539</f>
        <v>42.06246</v>
      </c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1:25" ht="16.5" outlineLevel="6" thickBot="1">
      <c r="A539" s="94" t="s">
        <v>141</v>
      </c>
      <c r="B539" s="90">
        <v>953</v>
      </c>
      <c r="C539" s="91" t="s">
        <v>13</v>
      </c>
      <c r="D539" s="91" t="s">
        <v>270</v>
      </c>
      <c r="E539" s="91" t="s">
        <v>5</v>
      </c>
      <c r="F539" s="91"/>
      <c r="G539" s="145">
        <f>G540</f>
        <v>42.06246</v>
      </c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1:25" ht="16.5" outlineLevel="6" thickBot="1">
      <c r="A540" s="5" t="s">
        <v>368</v>
      </c>
      <c r="B540" s="21">
        <v>953</v>
      </c>
      <c r="C540" s="6" t="s">
        <v>13</v>
      </c>
      <c r="D540" s="6" t="s">
        <v>270</v>
      </c>
      <c r="E540" s="6" t="s">
        <v>369</v>
      </c>
      <c r="F540" s="6"/>
      <c r="G540" s="148">
        <v>42.06246</v>
      </c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1:25" ht="16.5" outlineLevel="6" thickBot="1">
      <c r="A541" s="80" t="s">
        <v>243</v>
      </c>
      <c r="B541" s="19">
        <v>953</v>
      </c>
      <c r="C541" s="11" t="s">
        <v>13</v>
      </c>
      <c r="D541" s="11" t="s">
        <v>336</v>
      </c>
      <c r="E541" s="11" t="s">
        <v>5</v>
      </c>
      <c r="F541" s="11"/>
      <c r="G541" s="160">
        <f>G542</f>
        <v>13118.99245</v>
      </c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1:25" ht="32.25" outlineLevel="6" thickBot="1">
      <c r="A542" s="80" t="s">
        <v>198</v>
      </c>
      <c r="B542" s="19">
        <v>953</v>
      </c>
      <c r="C542" s="11" t="s">
        <v>13</v>
      </c>
      <c r="D542" s="11" t="s">
        <v>355</v>
      </c>
      <c r="E542" s="11" t="s">
        <v>5</v>
      </c>
      <c r="F542" s="11"/>
      <c r="G542" s="160">
        <f>G543</f>
        <v>13118.99245</v>
      </c>
      <c r="H542" s="5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5"/>
      <c r="Y542" s="59"/>
    </row>
    <row r="543" spans="1:25" ht="32.25" outlineLevel="6" thickBot="1">
      <c r="A543" s="94" t="s">
        <v>142</v>
      </c>
      <c r="B543" s="90">
        <v>953</v>
      </c>
      <c r="C543" s="91" t="s">
        <v>13</v>
      </c>
      <c r="D543" s="91" t="s">
        <v>356</v>
      </c>
      <c r="E543" s="91" t="s">
        <v>5</v>
      </c>
      <c r="F543" s="91"/>
      <c r="G543" s="161">
        <f>G544+G548+G550</f>
        <v>13118.99245</v>
      </c>
      <c r="H543" s="5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5"/>
      <c r="Y543" s="59"/>
    </row>
    <row r="544" spans="1:25" ht="16.5" outlineLevel="6" thickBot="1">
      <c r="A544" s="5" t="s">
        <v>112</v>
      </c>
      <c r="B544" s="21">
        <v>953</v>
      </c>
      <c r="C544" s="6" t="s">
        <v>13</v>
      </c>
      <c r="D544" s="6" t="s">
        <v>356</v>
      </c>
      <c r="E544" s="6" t="s">
        <v>111</v>
      </c>
      <c r="F544" s="6"/>
      <c r="G544" s="162">
        <f>G545+G546+G547</f>
        <v>11322.63022</v>
      </c>
      <c r="H544" s="5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5"/>
      <c r="Y544" s="59"/>
    </row>
    <row r="545" spans="1:25" ht="16.5" outlineLevel="6" thickBot="1">
      <c r="A545" s="88" t="s">
        <v>260</v>
      </c>
      <c r="B545" s="92">
        <v>953</v>
      </c>
      <c r="C545" s="93" t="s">
        <v>13</v>
      </c>
      <c r="D545" s="93" t="s">
        <v>356</v>
      </c>
      <c r="E545" s="93" t="s">
        <v>113</v>
      </c>
      <c r="F545" s="93"/>
      <c r="G545" s="144">
        <v>8708.679</v>
      </c>
      <c r="H545" s="55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75"/>
      <c r="Y545" s="59"/>
    </row>
    <row r="546" spans="1:25" ht="32.25" outlineLevel="6" thickBot="1">
      <c r="A546" s="88" t="s">
        <v>262</v>
      </c>
      <c r="B546" s="92">
        <v>953</v>
      </c>
      <c r="C546" s="93" t="s">
        <v>13</v>
      </c>
      <c r="D546" s="93" t="s">
        <v>356</v>
      </c>
      <c r="E546" s="93" t="s">
        <v>114</v>
      </c>
      <c r="F546" s="93"/>
      <c r="G546" s="144">
        <v>0</v>
      </c>
      <c r="H546" s="55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75"/>
      <c r="Y546" s="59"/>
    </row>
    <row r="547" spans="1:25" ht="48" outlineLevel="6" thickBot="1">
      <c r="A547" s="88" t="s">
        <v>258</v>
      </c>
      <c r="B547" s="92">
        <v>953</v>
      </c>
      <c r="C547" s="93" t="s">
        <v>13</v>
      </c>
      <c r="D547" s="93" t="s">
        <v>356</v>
      </c>
      <c r="E547" s="93" t="s">
        <v>259</v>
      </c>
      <c r="F547" s="93"/>
      <c r="G547" s="144">
        <v>2613.95122</v>
      </c>
      <c r="H547" s="55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75"/>
      <c r="Y547" s="59"/>
    </row>
    <row r="548" spans="1:25" ht="32.25" outlineLevel="6" thickBot="1">
      <c r="A548" s="5" t="s">
        <v>100</v>
      </c>
      <c r="B548" s="21">
        <v>953</v>
      </c>
      <c r="C548" s="6" t="s">
        <v>13</v>
      </c>
      <c r="D548" s="6" t="s">
        <v>356</v>
      </c>
      <c r="E548" s="6" t="s">
        <v>95</v>
      </c>
      <c r="F548" s="6"/>
      <c r="G548" s="154">
        <f>G549</f>
        <v>1784.25473</v>
      </c>
      <c r="H548" s="55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75"/>
      <c r="Y548" s="59"/>
    </row>
    <row r="549" spans="1:25" ht="19.5" customHeight="1" outlineLevel="6" thickBot="1">
      <c r="A549" s="88" t="s">
        <v>101</v>
      </c>
      <c r="B549" s="92">
        <v>953</v>
      </c>
      <c r="C549" s="93" t="s">
        <v>13</v>
      </c>
      <c r="D549" s="93" t="s">
        <v>356</v>
      </c>
      <c r="E549" s="93" t="s">
        <v>96</v>
      </c>
      <c r="F549" s="93"/>
      <c r="G549" s="144">
        <v>1784.25473</v>
      </c>
      <c r="H549" s="55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75"/>
      <c r="Y549" s="59"/>
    </row>
    <row r="550" spans="1:25" ht="16.5" outlineLevel="6" thickBot="1">
      <c r="A550" s="5" t="s">
        <v>102</v>
      </c>
      <c r="B550" s="21">
        <v>953</v>
      </c>
      <c r="C550" s="6" t="s">
        <v>13</v>
      </c>
      <c r="D550" s="6" t="s">
        <v>356</v>
      </c>
      <c r="E550" s="6" t="s">
        <v>97</v>
      </c>
      <c r="F550" s="6"/>
      <c r="G550" s="154">
        <f>G551+G552+G553</f>
        <v>12.1075</v>
      </c>
      <c r="H550" s="55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75"/>
      <c r="Y550" s="59"/>
    </row>
    <row r="551" spans="1:25" ht="32.25" outlineLevel="6" thickBot="1">
      <c r="A551" s="88" t="s">
        <v>103</v>
      </c>
      <c r="B551" s="92">
        <v>953</v>
      </c>
      <c r="C551" s="93" t="s">
        <v>13</v>
      </c>
      <c r="D551" s="93" t="s">
        <v>356</v>
      </c>
      <c r="E551" s="93" t="s">
        <v>98</v>
      </c>
      <c r="F551" s="93"/>
      <c r="G551" s="144">
        <v>1.155</v>
      </c>
      <c r="H551" s="31">
        <f aca="true" t="shared" si="70" ref="H551:X551">H554+H565</f>
        <v>0</v>
      </c>
      <c r="I551" s="31">
        <f t="shared" si="70"/>
        <v>0</v>
      </c>
      <c r="J551" s="31">
        <f t="shared" si="70"/>
        <v>0</v>
      </c>
      <c r="K551" s="31">
        <f t="shared" si="70"/>
        <v>0</v>
      </c>
      <c r="L551" s="31">
        <f t="shared" si="70"/>
        <v>0</v>
      </c>
      <c r="M551" s="31">
        <f t="shared" si="70"/>
        <v>0</v>
      </c>
      <c r="N551" s="31">
        <f t="shared" si="70"/>
        <v>0</v>
      </c>
      <c r="O551" s="31">
        <f t="shared" si="70"/>
        <v>0</v>
      </c>
      <c r="P551" s="31">
        <f t="shared" si="70"/>
        <v>0</v>
      </c>
      <c r="Q551" s="31">
        <f t="shared" si="70"/>
        <v>0</v>
      </c>
      <c r="R551" s="31">
        <f t="shared" si="70"/>
        <v>0</v>
      </c>
      <c r="S551" s="31">
        <f t="shared" si="70"/>
        <v>0</v>
      </c>
      <c r="T551" s="31">
        <f t="shared" si="70"/>
        <v>0</v>
      </c>
      <c r="U551" s="31">
        <f t="shared" si="70"/>
        <v>0</v>
      </c>
      <c r="V551" s="31">
        <f t="shared" si="70"/>
        <v>0</v>
      </c>
      <c r="W551" s="31">
        <f t="shared" si="70"/>
        <v>0</v>
      </c>
      <c r="X551" s="66">
        <f t="shared" si="70"/>
        <v>12003.04085</v>
      </c>
      <c r="Y551" s="59" t="e">
        <f>X551/G546*100</f>
        <v>#DIV/0!</v>
      </c>
    </row>
    <row r="552" spans="1:25" ht="16.5" outlineLevel="6" thickBot="1">
      <c r="A552" s="88" t="s">
        <v>104</v>
      </c>
      <c r="B552" s="92">
        <v>953</v>
      </c>
      <c r="C552" s="93" t="s">
        <v>13</v>
      </c>
      <c r="D552" s="93" t="s">
        <v>356</v>
      </c>
      <c r="E552" s="93" t="s">
        <v>99</v>
      </c>
      <c r="F552" s="93"/>
      <c r="G552" s="144">
        <v>3.832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66"/>
      <c r="Y552" s="59"/>
    </row>
    <row r="553" spans="1:25" ht="16.5" outlineLevel="6" thickBot="1">
      <c r="A553" s="88" t="s">
        <v>368</v>
      </c>
      <c r="B553" s="92">
        <v>953</v>
      </c>
      <c r="C553" s="93" t="s">
        <v>13</v>
      </c>
      <c r="D553" s="93" t="s">
        <v>356</v>
      </c>
      <c r="E553" s="93" t="s">
        <v>369</v>
      </c>
      <c r="F553" s="93"/>
      <c r="G553" s="144">
        <v>7.1205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66"/>
      <c r="Y553" s="59"/>
    </row>
    <row r="554" spans="1:25" ht="19.5" outlineLevel="6" thickBot="1">
      <c r="A554" s="108" t="s">
        <v>44</v>
      </c>
      <c r="B554" s="18">
        <v>953</v>
      </c>
      <c r="C554" s="14" t="s">
        <v>43</v>
      </c>
      <c r="D554" s="39" t="s">
        <v>264</v>
      </c>
      <c r="E554" s="14" t="s">
        <v>5</v>
      </c>
      <c r="F554" s="14"/>
      <c r="G554" s="169">
        <f>G556</f>
        <v>3962</v>
      </c>
      <c r="H554" s="32">
        <f aca="true" t="shared" si="71" ref="H554:X555">H555</f>
        <v>0</v>
      </c>
      <c r="I554" s="32">
        <f t="shared" si="71"/>
        <v>0</v>
      </c>
      <c r="J554" s="32">
        <f t="shared" si="71"/>
        <v>0</v>
      </c>
      <c r="K554" s="32">
        <f t="shared" si="71"/>
        <v>0</v>
      </c>
      <c r="L554" s="32">
        <f t="shared" si="71"/>
        <v>0</v>
      </c>
      <c r="M554" s="32">
        <f t="shared" si="71"/>
        <v>0</v>
      </c>
      <c r="N554" s="32">
        <f t="shared" si="71"/>
        <v>0</v>
      </c>
      <c r="O554" s="32">
        <f t="shared" si="71"/>
        <v>0</v>
      </c>
      <c r="P554" s="32">
        <f t="shared" si="71"/>
        <v>0</v>
      </c>
      <c r="Q554" s="32">
        <f t="shared" si="71"/>
        <v>0</v>
      </c>
      <c r="R554" s="32">
        <f t="shared" si="71"/>
        <v>0</v>
      </c>
      <c r="S554" s="32">
        <f t="shared" si="71"/>
        <v>0</v>
      </c>
      <c r="T554" s="32">
        <f t="shared" si="71"/>
        <v>0</v>
      </c>
      <c r="U554" s="32">
        <f t="shared" si="71"/>
        <v>0</v>
      </c>
      <c r="V554" s="32">
        <f t="shared" si="71"/>
        <v>0</v>
      </c>
      <c r="W554" s="32">
        <f t="shared" si="71"/>
        <v>0</v>
      </c>
      <c r="X554" s="67">
        <f t="shared" si="71"/>
        <v>12003.04085</v>
      </c>
      <c r="Y554" s="59">
        <f>X554/G548*100</f>
        <v>672.7201362105959</v>
      </c>
    </row>
    <row r="555" spans="1:25" ht="16.5" outlineLevel="6" thickBot="1">
      <c r="A555" s="124" t="s">
        <v>40</v>
      </c>
      <c r="B555" s="18">
        <v>953</v>
      </c>
      <c r="C555" s="39" t="s">
        <v>21</v>
      </c>
      <c r="D555" s="39" t="s">
        <v>264</v>
      </c>
      <c r="E555" s="39" t="s">
        <v>5</v>
      </c>
      <c r="F555" s="39"/>
      <c r="G555" s="172">
        <f>G556</f>
        <v>3962</v>
      </c>
      <c r="H555" s="34">
        <f t="shared" si="71"/>
        <v>0</v>
      </c>
      <c r="I555" s="34">
        <f t="shared" si="71"/>
        <v>0</v>
      </c>
      <c r="J555" s="34">
        <f t="shared" si="71"/>
        <v>0</v>
      </c>
      <c r="K555" s="34">
        <f t="shared" si="71"/>
        <v>0</v>
      </c>
      <c r="L555" s="34">
        <f t="shared" si="71"/>
        <v>0</v>
      </c>
      <c r="M555" s="34">
        <f t="shared" si="71"/>
        <v>0</v>
      </c>
      <c r="N555" s="34">
        <f t="shared" si="71"/>
        <v>0</v>
      </c>
      <c r="O555" s="34">
        <f t="shared" si="71"/>
        <v>0</v>
      </c>
      <c r="P555" s="34">
        <f t="shared" si="71"/>
        <v>0</v>
      </c>
      <c r="Q555" s="34">
        <f t="shared" si="71"/>
        <v>0</v>
      </c>
      <c r="R555" s="34">
        <f t="shared" si="71"/>
        <v>0</v>
      </c>
      <c r="S555" s="34">
        <f t="shared" si="71"/>
        <v>0</v>
      </c>
      <c r="T555" s="34">
        <f t="shared" si="71"/>
        <v>0</v>
      </c>
      <c r="U555" s="34">
        <f t="shared" si="71"/>
        <v>0</v>
      </c>
      <c r="V555" s="34">
        <f t="shared" si="71"/>
        <v>0</v>
      </c>
      <c r="W555" s="34">
        <f t="shared" si="71"/>
        <v>0</v>
      </c>
      <c r="X555" s="68">
        <f t="shared" si="71"/>
        <v>12003.04085</v>
      </c>
      <c r="Y555" s="59" t="e">
        <f>X555/#REF!*100</f>
        <v>#REF!</v>
      </c>
    </row>
    <row r="556" spans="1:25" ht="32.25" outlineLevel="6" thickBot="1">
      <c r="A556" s="112" t="s">
        <v>135</v>
      </c>
      <c r="B556" s="19">
        <v>953</v>
      </c>
      <c r="C556" s="9" t="s">
        <v>21</v>
      </c>
      <c r="D556" s="9" t="s">
        <v>265</v>
      </c>
      <c r="E556" s="9" t="s">
        <v>5</v>
      </c>
      <c r="F556" s="9"/>
      <c r="G556" s="159">
        <f>G557</f>
        <v>3962</v>
      </c>
      <c r="H556" s="26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44"/>
      <c r="X556" s="65">
        <v>12003.04085</v>
      </c>
      <c r="Y556" s="59">
        <f>X556/G549*100</f>
        <v>672.7201362105959</v>
      </c>
    </row>
    <row r="557" spans="1:25" ht="32.25" outlineLevel="6" thickBot="1">
      <c r="A557" s="112" t="s">
        <v>136</v>
      </c>
      <c r="B557" s="19">
        <v>953</v>
      </c>
      <c r="C557" s="11" t="s">
        <v>21</v>
      </c>
      <c r="D557" s="11" t="s">
        <v>266</v>
      </c>
      <c r="E557" s="11" t="s">
        <v>5</v>
      </c>
      <c r="F557" s="11"/>
      <c r="G557" s="160">
        <f>G558</f>
        <v>3962</v>
      </c>
      <c r="H557" s="55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75"/>
      <c r="Y557" s="59"/>
    </row>
    <row r="558" spans="1:25" ht="63.75" outlineLevel="6" thickBot="1">
      <c r="A558" s="114" t="s">
        <v>199</v>
      </c>
      <c r="B558" s="90">
        <v>953</v>
      </c>
      <c r="C558" s="91" t="s">
        <v>21</v>
      </c>
      <c r="D558" s="91" t="s">
        <v>357</v>
      </c>
      <c r="E558" s="91" t="s">
        <v>5</v>
      </c>
      <c r="F558" s="91"/>
      <c r="G558" s="161">
        <f>G559</f>
        <v>3962</v>
      </c>
      <c r="H558" s="55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75"/>
      <c r="Y558" s="59"/>
    </row>
    <row r="559" spans="1:25" ht="32.25" outlineLevel="6" thickBot="1">
      <c r="A559" s="5" t="s">
        <v>124</v>
      </c>
      <c r="B559" s="21">
        <v>953</v>
      </c>
      <c r="C559" s="6" t="s">
        <v>21</v>
      </c>
      <c r="D559" s="6" t="s">
        <v>357</v>
      </c>
      <c r="E559" s="6" t="s">
        <v>122</v>
      </c>
      <c r="F559" s="6"/>
      <c r="G559" s="162">
        <f>G560</f>
        <v>3962</v>
      </c>
      <c r="H559" s="55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75"/>
      <c r="Y559" s="59"/>
    </row>
    <row r="560" spans="1:25" ht="32.25" outlineLevel="6" thickBot="1">
      <c r="A560" s="88" t="s">
        <v>125</v>
      </c>
      <c r="B560" s="92">
        <v>953</v>
      </c>
      <c r="C560" s="93" t="s">
        <v>21</v>
      </c>
      <c r="D560" s="93" t="s">
        <v>357</v>
      </c>
      <c r="E560" s="93" t="s">
        <v>123</v>
      </c>
      <c r="F560" s="93"/>
      <c r="G560" s="163">
        <v>3962</v>
      </c>
      <c r="H560" s="55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75"/>
      <c r="Y560" s="59"/>
    </row>
    <row r="561" spans="1:25" ht="19.5" outlineLevel="6" thickBot="1">
      <c r="A561" s="48" t="s">
        <v>22</v>
      </c>
      <c r="B561" s="48"/>
      <c r="C561" s="48"/>
      <c r="D561" s="48"/>
      <c r="E561" s="48"/>
      <c r="F561" s="48"/>
      <c r="G561" s="173">
        <f>G423+G14</f>
        <v>650364.3631300001</v>
      </c>
      <c r="H561" s="55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75"/>
      <c r="Y561" s="59"/>
    </row>
    <row r="562" spans="1:25" ht="16.5" outlineLevel="6" thickBot="1">
      <c r="A562" s="1"/>
      <c r="B562" s="22"/>
      <c r="C562" s="1"/>
      <c r="D562" s="1"/>
      <c r="E562" s="1"/>
      <c r="F562" s="1"/>
      <c r="G562" s="1"/>
      <c r="H562" s="55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75"/>
      <c r="Y562" s="59"/>
    </row>
    <row r="563" spans="1:25" ht="16.5" outlineLevel="6" thickBot="1">
      <c r="A563" s="3"/>
      <c r="B563" s="3"/>
      <c r="C563" s="3"/>
      <c r="D563" s="3"/>
      <c r="E563" s="3"/>
      <c r="F563" s="3"/>
      <c r="G563" s="3"/>
      <c r="H563" s="55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75"/>
      <c r="Y563" s="59"/>
    </row>
    <row r="564" spans="8:25" ht="16.5" outlineLevel="6" thickBot="1">
      <c r="H564" s="55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75"/>
      <c r="Y564" s="59"/>
    </row>
    <row r="565" spans="8:25" ht="16.5" outlineLevel="6" thickBot="1">
      <c r="H565" s="32">
        <f aca="true" t="shared" si="72" ref="H565:X565">H566</f>
        <v>0</v>
      </c>
      <c r="I565" s="32">
        <f t="shared" si="72"/>
        <v>0</v>
      </c>
      <c r="J565" s="32">
        <f t="shared" si="72"/>
        <v>0</v>
      </c>
      <c r="K565" s="32">
        <f t="shared" si="72"/>
        <v>0</v>
      </c>
      <c r="L565" s="32">
        <f t="shared" si="72"/>
        <v>0</v>
      </c>
      <c r="M565" s="32">
        <f t="shared" si="72"/>
        <v>0</v>
      </c>
      <c r="N565" s="32">
        <f t="shared" si="72"/>
        <v>0</v>
      </c>
      <c r="O565" s="32">
        <f t="shared" si="72"/>
        <v>0</v>
      </c>
      <c r="P565" s="32">
        <f t="shared" si="72"/>
        <v>0</v>
      </c>
      <c r="Q565" s="32">
        <f t="shared" si="72"/>
        <v>0</v>
      </c>
      <c r="R565" s="32">
        <f t="shared" si="72"/>
        <v>0</v>
      </c>
      <c r="S565" s="32">
        <f t="shared" si="72"/>
        <v>0</v>
      </c>
      <c r="T565" s="32">
        <f t="shared" si="72"/>
        <v>0</v>
      </c>
      <c r="U565" s="32">
        <f t="shared" si="72"/>
        <v>0</v>
      </c>
      <c r="V565" s="32">
        <f t="shared" si="72"/>
        <v>0</v>
      </c>
      <c r="W565" s="32">
        <f t="shared" si="72"/>
        <v>0</v>
      </c>
      <c r="X565" s="67">
        <f t="shared" si="72"/>
        <v>0</v>
      </c>
      <c r="Y565" s="59">
        <v>0</v>
      </c>
    </row>
    <row r="566" spans="8:25" ht="15.75" outlineLevel="6">
      <c r="H566" s="26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44"/>
      <c r="X566" s="65">
        <v>0</v>
      </c>
      <c r="Y566" s="59">
        <v>0</v>
      </c>
    </row>
    <row r="567" spans="8:25" ht="18.75">
      <c r="H567" s="38" t="e">
        <f>#REF!+#REF!+H429+H14</f>
        <v>#REF!</v>
      </c>
      <c r="I567" s="38" t="e">
        <f>#REF!+#REF!+I429+I14</f>
        <v>#REF!</v>
      </c>
      <c r="J567" s="38" t="e">
        <f>#REF!+#REF!+J429+J14</f>
        <v>#REF!</v>
      </c>
      <c r="K567" s="38" t="e">
        <f>#REF!+#REF!+K429+K14</f>
        <v>#REF!</v>
      </c>
      <c r="L567" s="38" t="e">
        <f>#REF!+#REF!+L429+L14</f>
        <v>#REF!</v>
      </c>
      <c r="M567" s="38" t="e">
        <f>#REF!+#REF!+M429+M14</f>
        <v>#REF!</v>
      </c>
      <c r="N567" s="38" t="e">
        <f>#REF!+#REF!+N429+N14</f>
        <v>#REF!</v>
      </c>
      <c r="O567" s="38" t="e">
        <f>#REF!+#REF!+O429+O14</f>
        <v>#REF!</v>
      </c>
      <c r="P567" s="38" t="e">
        <f>#REF!+#REF!+P429+P14</f>
        <v>#REF!</v>
      </c>
      <c r="Q567" s="38" t="e">
        <f>#REF!+#REF!+Q429+Q14</f>
        <v>#REF!</v>
      </c>
      <c r="R567" s="38" t="e">
        <f>#REF!+#REF!+R429+R14</f>
        <v>#REF!</v>
      </c>
      <c r="S567" s="38" t="e">
        <f>#REF!+#REF!+S429+S14</f>
        <v>#REF!</v>
      </c>
      <c r="T567" s="38" t="e">
        <f>#REF!+#REF!+T429+T14</f>
        <v>#REF!</v>
      </c>
      <c r="U567" s="38" t="e">
        <f>#REF!+#REF!+U429+U14</f>
        <v>#REF!</v>
      </c>
      <c r="V567" s="38" t="e">
        <f>#REF!+#REF!+V429+V14</f>
        <v>#REF!</v>
      </c>
      <c r="W567" s="38" t="e">
        <f>#REF!+#REF!+W429+W14</f>
        <v>#REF!</v>
      </c>
      <c r="X567" s="76" t="e">
        <f>#REF!+#REF!+X429+X14</f>
        <v>#REF!</v>
      </c>
      <c r="Y567" s="56" t="e">
        <f>X567/G561*100</f>
        <v>#REF!</v>
      </c>
    </row>
    <row r="568" spans="8:23" ht="15.7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8:23" ht="15.75"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</sheetData>
  <sheetProtection/>
  <autoFilter ref="A13:G561"/>
  <mergeCells count="8">
    <mergeCell ref="A11:V11"/>
    <mergeCell ref="A10:V10"/>
    <mergeCell ref="B2:F2"/>
    <mergeCell ref="B3:F3"/>
    <mergeCell ref="B4:F4"/>
    <mergeCell ref="B6:W6"/>
    <mergeCell ref="B7:W7"/>
    <mergeCell ref="C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2017-12-20T00:49:04Z</dcterms:modified>
  <cp:category/>
  <cp:version/>
  <cp:contentType/>
  <cp:contentStatus/>
</cp:coreProperties>
</file>